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535"/>
  </bookViews>
  <sheets>
    <sheet name="Лист1" sheetId="1" r:id="rId1"/>
  </sheets>
  <calcPr calcId="152511"/>
</workbook>
</file>

<file path=xl/calcChain.xml><?xml version="1.0" encoding="utf-8"?>
<calcChain xmlns="http://schemas.openxmlformats.org/spreadsheetml/2006/main">
  <c r="G165" i="1" l="1"/>
  <c r="F165" i="1"/>
  <c r="F162" i="1"/>
  <c r="G202" i="1"/>
  <c r="F202" i="1"/>
  <c r="G200" i="1"/>
  <c r="G196" i="1"/>
  <c r="F196" i="1"/>
  <c r="G195" i="1"/>
  <c r="F195" i="1"/>
  <c r="F200" i="1" s="1"/>
  <c r="H194" i="1"/>
  <c r="G194" i="1"/>
  <c r="F194" i="1"/>
  <c r="H193" i="1"/>
  <c r="G193" i="1"/>
  <c r="F193" i="1"/>
  <c r="G197" i="1"/>
  <c r="F197" i="1"/>
  <c r="G182" i="1" l="1"/>
  <c r="F182" i="1"/>
  <c r="G181" i="1"/>
  <c r="G201" i="1" s="1"/>
  <c r="F181" i="1"/>
  <c r="F201" i="1" s="1"/>
  <c r="G180" i="1"/>
  <c r="F180" i="1"/>
  <c r="H179" i="1"/>
  <c r="G179" i="1"/>
  <c r="F179" i="1"/>
  <c r="H178" i="1"/>
  <c r="G178" i="1"/>
  <c r="F178" i="1"/>
  <c r="G164" i="1"/>
  <c r="F164" i="1"/>
  <c r="H162" i="1"/>
  <c r="G162" i="1"/>
  <c r="H163" i="1"/>
  <c r="G163" i="1"/>
  <c r="G116" i="1" l="1"/>
  <c r="G138" i="1"/>
  <c r="F138" i="1"/>
  <c r="G137" i="1"/>
  <c r="F137" i="1"/>
  <c r="H136" i="1"/>
  <c r="G136" i="1"/>
  <c r="F136" i="1"/>
  <c r="H135" i="1"/>
  <c r="G135" i="1"/>
  <c r="F135" i="1"/>
  <c r="H126" i="1" l="1"/>
  <c r="G126" i="1"/>
  <c r="F126" i="1"/>
  <c r="H127" i="1"/>
  <c r="G127" i="1"/>
  <c r="F127" i="1"/>
  <c r="F128" i="1"/>
  <c r="H117" i="1"/>
  <c r="G117" i="1"/>
  <c r="F117" i="1"/>
  <c r="F116" i="1"/>
  <c r="H116" i="1"/>
  <c r="G77" i="1" l="1"/>
  <c r="F77" i="1"/>
  <c r="H75" i="1"/>
  <c r="G75" i="1"/>
  <c r="F75" i="1"/>
  <c r="G106" i="1" l="1"/>
  <c r="F106" i="1"/>
  <c r="G104" i="1"/>
  <c r="F104" i="1"/>
  <c r="H103" i="1"/>
  <c r="G103" i="1"/>
  <c r="F103" i="1"/>
  <c r="H102" i="1"/>
  <c r="G102" i="1"/>
  <c r="F102" i="1"/>
  <c r="G93" i="1"/>
  <c r="F93" i="1"/>
  <c r="G92" i="1"/>
  <c r="F92" i="1"/>
  <c r="H91" i="1"/>
  <c r="G91" i="1"/>
  <c r="F91" i="1"/>
  <c r="H90" i="1"/>
  <c r="G90" i="1"/>
  <c r="F90" i="1"/>
  <c r="G79" i="1" l="1"/>
  <c r="F79" i="1"/>
  <c r="G78" i="1"/>
  <c r="F78" i="1"/>
  <c r="H76" i="1"/>
  <c r="G76" i="1"/>
  <c r="F76" i="1"/>
  <c r="G27" i="1" l="1"/>
  <c r="F27" i="1"/>
  <c r="G29" i="1"/>
  <c r="F29" i="1"/>
  <c r="G51" i="1" l="1"/>
  <c r="G56" i="1" s="1"/>
  <c r="G111" i="1" s="1"/>
  <c r="G144" i="1" s="1"/>
  <c r="F51" i="1"/>
  <c r="F56" i="1" s="1"/>
  <c r="F111" i="1" s="1"/>
  <c r="F144" i="1" s="1"/>
  <c r="G50" i="1"/>
  <c r="G55" i="1" s="1"/>
  <c r="G110" i="1" s="1"/>
  <c r="G143" i="1" s="1"/>
  <c r="F50" i="1"/>
  <c r="F55" i="1" s="1"/>
  <c r="F110" i="1" s="1"/>
  <c r="F143" i="1" s="1"/>
  <c r="G49" i="1"/>
  <c r="F49" i="1"/>
  <c r="H48" i="1"/>
  <c r="G48" i="1"/>
  <c r="F48" i="1"/>
  <c r="H47" i="1"/>
  <c r="G47" i="1"/>
  <c r="F47" i="1"/>
  <c r="H26" i="1"/>
  <c r="G26" i="1"/>
  <c r="F26" i="1"/>
  <c r="G28" i="1"/>
  <c r="F28" i="1"/>
  <c r="H27" i="1"/>
  <c r="H12" i="1"/>
  <c r="G12" i="1"/>
  <c r="F12" i="1"/>
  <c r="H11" i="1"/>
  <c r="G11" i="1"/>
  <c r="F11" i="1"/>
  <c r="H53" i="1" l="1"/>
  <c r="H108" i="1" s="1"/>
  <c r="H141" i="1" s="1"/>
  <c r="H199" i="1" s="1"/>
  <c r="F54" i="1"/>
  <c r="F109" i="1" s="1"/>
  <c r="F142" i="1" s="1"/>
  <c r="G54" i="1"/>
  <c r="G109" i="1" s="1"/>
  <c r="G142" i="1" s="1"/>
  <c r="G53" i="1"/>
  <c r="G108" i="1" s="1"/>
  <c r="G141" i="1" s="1"/>
  <c r="G199" i="1" s="1"/>
  <c r="G52" i="1"/>
  <c r="G107" i="1" s="1"/>
  <c r="G140" i="1" s="1"/>
  <c r="G198" i="1" s="1"/>
  <c r="F53" i="1"/>
  <c r="F108" i="1" s="1"/>
  <c r="F141" i="1" s="1"/>
  <c r="F199" i="1" s="1"/>
  <c r="F52" i="1"/>
  <c r="F107" i="1" s="1"/>
  <c r="F140" i="1" s="1"/>
  <c r="F198" i="1" s="1"/>
  <c r="H52" i="1"/>
  <c r="H107" i="1" s="1"/>
  <c r="H140" i="1" s="1"/>
  <c r="H198" i="1" s="1"/>
</calcChain>
</file>

<file path=xl/sharedStrings.xml><?xml version="1.0" encoding="utf-8"?>
<sst xmlns="http://schemas.openxmlformats.org/spreadsheetml/2006/main" count="670" uniqueCount="415">
  <si>
    <t>Спортивно-массовые мероприятия</t>
  </si>
  <si>
    <t>Вид спорта</t>
  </si>
  <si>
    <t>Место проведения</t>
  </si>
  <si>
    <t>Результат</t>
  </si>
  <si>
    <t>Спортивно массовое мероприятие</t>
  </si>
  <si>
    <t>№ п/п</t>
  </si>
  <si>
    <t>Сроки проведения</t>
  </si>
  <si>
    <t xml:space="preserve">Муниципальное учреждение «Центр физической культуры и спорта «Юность»  </t>
  </si>
  <si>
    <t>Всего участников</t>
  </si>
  <si>
    <t>Дети</t>
  </si>
  <si>
    <t>Зрители</t>
  </si>
  <si>
    <t>Количество участников мероприятия</t>
  </si>
  <si>
    <t>г. Лянтор хоккейный корт "Штурм"</t>
  </si>
  <si>
    <t>г. Лянтор              Л/р трасса "СДЮСШОР"</t>
  </si>
  <si>
    <t>г. Лянтор                  СОК "Юность</t>
  </si>
  <si>
    <t>г. Лянтор                       КСК "Юбилейный"</t>
  </si>
  <si>
    <t>с.п. Солнечный</t>
  </si>
  <si>
    <t>Баскетбол</t>
  </si>
  <si>
    <t>Всего за январь</t>
  </si>
  <si>
    <t>Приложение к письму  №____от «___»___________ 202__ г.</t>
  </si>
  <si>
    <t>Выездные соревнования</t>
  </si>
  <si>
    <t>Спортивно - массовые мероприятия</t>
  </si>
  <si>
    <t>Городские соревнования</t>
  </si>
  <si>
    <t>ГТО</t>
  </si>
  <si>
    <t>Первенство г. Лянтор по гиревому спорту, посвященное Дню защитника Отечества</t>
  </si>
  <si>
    <t>Лыжные гонки</t>
  </si>
  <si>
    <t>Гиревой спорт</t>
  </si>
  <si>
    <t>Городской праздник "Масленница"</t>
  </si>
  <si>
    <t>Городской турнир по волейболу среди женских команд, посвященный 8 марта</t>
  </si>
  <si>
    <t>г.п. Барсово</t>
  </si>
  <si>
    <t>Всего за март</t>
  </si>
  <si>
    <t>Хоккей с шайбой</t>
  </si>
  <si>
    <t>Мини-футбол</t>
  </si>
  <si>
    <t>Всего 1 квартал</t>
  </si>
  <si>
    <t>г. Лянтор</t>
  </si>
  <si>
    <t>Вольная борьба</t>
  </si>
  <si>
    <t>Мастер-класс по шахматам</t>
  </si>
  <si>
    <t>г. Лянтор              ЛСОШ №6</t>
  </si>
  <si>
    <t>12 февраля</t>
  </si>
  <si>
    <t>г. Лянтор КСК "Юбилейный"</t>
  </si>
  <si>
    <t>26 февраля</t>
  </si>
  <si>
    <t>Городской турнир по баскетболу, посвященный Дню защитника Отечества</t>
  </si>
  <si>
    <t>Всего за февраль:</t>
  </si>
  <si>
    <t>Мастер класс по вольной борьбе, в рамках профилактики потребления наркотических средств, психотропных веществ, формирования ЗОЖ</t>
  </si>
  <si>
    <t xml:space="preserve"> КСК "Юбилейный"</t>
  </si>
  <si>
    <t>г. Лянтор МАУ СП "СШОР"</t>
  </si>
  <si>
    <t>06 марта</t>
  </si>
  <si>
    <t>г. Лянтор СОК "Юность"</t>
  </si>
  <si>
    <t>6</t>
  </si>
  <si>
    <t>Спортивные соревнования по лыжным гонкам среди общественных национально - культурных объединений г. Лянтора</t>
  </si>
  <si>
    <t>г. Лянтор         КСК "Юбилейный"</t>
  </si>
  <si>
    <t>Новогодняя лыжная гонка 2022</t>
  </si>
  <si>
    <t>Рождественский турнир по мини-футболу среди юношей 202-2013 г.р.</t>
  </si>
  <si>
    <t>Турнир по пионерболу и водейболу "На призы Деда Мороза" среди мальчиков и девочек</t>
  </si>
  <si>
    <t>15 января</t>
  </si>
  <si>
    <t>2010 г.р.  и младше - 1 место - Шульгин Артём, Гарифьянова Полина; 2 место - Ермаков Семён, Русинова Екатерина; 3 место - Абдуллин Ислам, Махканова Шахина; 2008-2009 г.р. -  1 место - Газизов Артём, Нестерова Вера; 2 место - Обухов Валерий, Яцута Анна, 3 место - Мурашов Иван, Кузьмина Злата; 2006-2007 г.р. - Оленин  Артём, Родионова Настя;  2 место - Гришин Фёдор, Родионова Валерия; 3 место - Лаврентьев Иван, Волкорез Анастасия.</t>
  </si>
  <si>
    <t>14-15 января</t>
  </si>
  <si>
    <t>1 место - "Интер"; 2 место - "Спартак"; 3 место - "Юность"</t>
  </si>
  <si>
    <t>22 января</t>
  </si>
  <si>
    <t>Пионербол (2009-2010 г.р.) 1 место - "Игроки", 2 место -"Коруна", 3 место - "Патриоты"; Волейбол (2008-2009 г.р.) 1 место- "Торпеда", 2 место- "Метеор", 3 место - "Ракета"; (2006-2007 г.р.) 1 место "Мото-мото", 2 место - "Кабанчики",  3 место "Котики"</t>
  </si>
  <si>
    <t>29 января</t>
  </si>
  <si>
    <t>Первенство г. Лянтор по хоккею с шайбой среди юношей 2009-2011 г.р., посвященное Дню защитника Отечества</t>
  </si>
  <si>
    <t>Командный турнир по быстрым шахматам "Всей семьей"</t>
  </si>
  <si>
    <t>Мастер-класс по спортивной аэробике</t>
  </si>
  <si>
    <t>Первенство г. Лянтор по вольной борьбе среди юношей 2008-2009 г.р., посвященное Дню защитника Отечества</t>
  </si>
  <si>
    <t>Городской турнир по мини-футболу среди юношей 2010-2011 г.р., посвященный Дню защитника Отечества</t>
  </si>
  <si>
    <t>Первенство г. Лянтора по лыжным гонкам среди организаций и предприятий в зачет XIV комплексной Спартакиады</t>
  </si>
  <si>
    <t>Первенство Сургутского района по баскетболу в зачет  XXXI комплексной Спартакиады городских и сельских поселений Сургутского района</t>
  </si>
  <si>
    <t>05 февраля</t>
  </si>
  <si>
    <t>г. Лянтор Хоккейный корт "Штурм"</t>
  </si>
  <si>
    <t>13 февраля</t>
  </si>
  <si>
    <t>1 место - "Юность", 2 место -- "Штурм", 3 место -"Штурм 98"</t>
  </si>
  <si>
    <t>1 место – Григоренко Дмитрий, Григоренко Тимофей;
2 место – Ильиных Сергей, Ильиных Александр;
3 место – Шамсиева Гкульнур, Шамсиева Алсу</t>
  </si>
  <si>
    <t>20 февраля-02 марта</t>
  </si>
  <si>
    <t>1 место – "Юность", 2 место - СУМР-3, 3 место - НГДУ "ЛН"</t>
  </si>
  <si>
    <t>21 февраля</t>
  </si>
  <si>
    <t>1 место – Пашаев Азим, Мазаев Абулмалик, Хизиев Надиршах, ,Гашимов Гашим, Лучиев Магомед, Гафуров Ансор,Сайпулаев Шахбан, Бобоев Халид, Сотвалдиев Юсуф,Сагитов Мурат, Абсаидов Абдурашид, Уруджев Джафар, Алиев Валид</t>
  </si>
  <si>
    <t xml:space="preserve"> 1 место - ЦДТ, 2 место - Спартак, 3 место - Спортивная школа №1</t>
  </si>
  <si>
    <t>21-26 февраля</t>
  </si>
  <si>
    <t>(в/к - до 45, 48, 53,58,63, до 73, свыше 73, до 78, свыше 95) 1 место - Газизов Зинур, Смакотин Артур, Тагай Олег,Советов Руслан, Задорин Данил, Маннанов Аклиер, Давлетшин Азамат, Курильчук Анатолий, Павленко Сергей, Абдулратаков Рустам.</t>
  </si>
  <si>
    <t>27 февраля</t>
  </si>
  <si>
    <t>1 место - НГДУ "ЛН", 2 место - Образование, 3 место -УТТ-2</t>
  </si>
  <si>
    <t>26-27 февраля</t>
  </si>
  <si>
    <t xml:space="preserve"> 5 место - г.п. Лянтор</t>
  </si>
  <si>
    <t>Городской спортивный праздник "В спорте только девушки", посвященный Международному дню 8 марта</t>
  </si>
  <si>
    <t xml:space="preserve">День спорта"Быстрее, сильнее, выше" в рамках  ВФСК "ГТО"  ( V-VI ступень) </t>
  </si>
  <si>
    <t>Открытое первенство г. Лянтор по хоккею с шайбой среди мужских команд, посвященное закрытию сезона</t>
  </si>
  <si>
    <t>Первенство г. Лянтора по волейболу среди организаций и предприятий в зачет XIV комплексной Спартакиады</t>
  </si>
  <si>
    <t>Мастер класс по лыжным гонкам</t>
  </si>
  <si>
    <t>Мастер класс по  легкой атлетике</t>
  </si>
  <si>
    <t>Спортивный праздник "Спорт - залог долголетия" среди лиц пожилого возраста</t>
  </si>
  <si>
    <t>Первенство Сургутского района по лыжным гонкам в зачет  XXXI комплексной Спартакиады городских и сельских поселений</t>
  </si>
  <si>
    <t>Соревнования по лыжным гонкам в зачет ХХII комплексной Спартакиады ветеранов спорта Сургутского района</t>
  </si>
  <si>
    <t>Чемпионат Сургутского района по волейболу среди женских команд в зачет ХХII комплексной Спартакиады ветеранов спорта</t>
  </si>
  <si>
    <t>Чемпионат Сургутского района по волейболу среди мужских команд в зачет ХХII комплексной Спартакиады ветеранов спорта</t>
  </si>
  <si>
    <t>Открытое первенство г. Нефтеюганска по хоккею с шайбой "Открытие зимнего сезона"</t>
  </si>
  <si>
    <t>02-04 марта     18.30</t>
  </si>
  <si>
    <t xml:space="preserve"> 1 место -"ИСКРА", 2 место -"СЕВЕРЯНОЧКА", 3 место - "ЭЙС"</t>
  </si>
  <si>
    <t>г. Лянтор лыжная трасса МАУ СП "СШОР"</t>
  </si>
  <si>
    <t>"Метание валенка" - 1 место - Ерокина Ирина, 2 место - Смирнова Ироида, 3 место - Пелымская Полина. Гиревой спорт - 1 место -Зайдуллин Рустам, 2 место - Миклин Андрей, 3 место - Афанасьев Виктор. Эстафеты - 1 место- "Спортлига" ;Перетягивание каната - "Дружба народов"</t>
  </si>
  <si>
    <t>07 марта в 12.00</t>
  </si>
  <si>
    <t>1 место - "Ромашки" д/с "Ромашка";  2 место - "Активистки" д/с "Золотая рыбка"; 3 место - "Веснушки" д/с "Светлячок"</t>
  </si>
  <si>
    <t>04 марта</t>
  </si>
  <si>
    <t>V ступень: Девушки - Татаренко Екатерина, Гаджаматова Валида, Корсакова Александра; Юноши - 1 место  - Джураев Амир, 2 место -  Евдокимов Алексей, 3 место -Задорин Данил . VI ступень 1 место  - Суворова Софья, 2 место -Калеева Тамила, 3 место Гарифуллина Альфина. 1 место - Газизов Ирек, 2 место - Афанасьев Виктор 3 месо - Валых Степан</t>
  </si>
  <si>
    <t>12 марта в 10.00</t>
  </si>
  <si>
    <t xml:space="preserve">1 место – команда «Штурм» г. Лянтор; 2 место – команда "Меркурий" г. Сургут;  3 место – команда «Юность» г. Лянтор
</t>
  </si>
  <si>
    <t>14-21 марта в 19.00</t>
  </si>
  <si>
    <t xml:space="preserve">1 место – НГДУ «ЛН»
2 место – ЛНТ
3 место – Пожарная охрана
</t>
  </si>
  <si>
    <t>27 марта в 12.00</t>
  </si>
  <si>
    <t>23 марта в 10.00</t>
  </si>
  <si>
    <t>25 марта в 14.00</t>
  </si>
  <si>
    <t>г. Лянтор                 Городской сквер</t>
  </si>
  <si>
    <t>25 марта 09.00</t>
  </si>
  <si>
    <t>26 марта  в 15.45</t>
  </si>
  <si>
    <t>по вызову</t>
  </si>
  <si>
    <t xml:space="preserve">1 место – г.п. Белый Яр;
2 место – г.п. Фёдоровский
3 место – с.п. Солнечный
4 место – г.п. Лянтор
</t>
  </si>
  <si>
    <t xml:space="preserve">1 место – г.п. Лянтор
2 место – г.п. Белый Яр
3 место – г.п Фёдоровский
</t>
  </si>
  <si>
    <t xml:space="preserve">1 место – г.п. Лянтор
2 место –с.п. Нижнесортымский
3 место – г.п. Белый Яр
</t>
  </si>
  <si>
    <t>4 место - г.Лянтор</t>
  </si>
  <si>
    <t>г. Нефтеюганск</t>
  </si>
  <si>
    <t>26-27 марта</t>
  </si>
  <si>
    <t>1 место - команда "Северяне"; 2 место - команда "Победа", 3 место команда - команда "Оптимисты"</t>
  </si>
  <si>
    <t>1 место - Цветцих Эдуард, Абдуллина Лорита, Газизов Вадим,  Яцута  Алексей,  Яцута Анна,Родионова Анастасия, Гарифуллина Альфина,Кудря Любовь, Родионов Павел, Абдулин Ислам.</t>
  </si>
  <si>
    <t>10</t>
  </si>
  <si>
    <t>3 место - г. Лянтор</t>
  </si>
  <si>
    <t>Волейбол</t>
  </si>
  <si>
    <t>Национальный праздник коренных малочисленных народов Севера "День рыбака и охотника"</t>
  </si>
  <si>
    <t>Первенство Сургутского района по баскетболу  среди женских команд в зачет  XXXI комплексной Спартакиады городских и сельских поселений</t>
  </si>
  <si>
    <t>Соревнования по быстрым шахматам "Турнир поколений</t>
  </si>
  <si>
    <t>День здоровья в рамках Всероссийской акции "10000 шагов к жизни", среди общественных национально-культурных объединений г. Лянтора</t>
  </si>
  <si>
    <t>XIX комплексная Спартакиада Сургутского района среди лиц с ограниченными физическими возможностями, 1 этап</t>
  </si>
  <si>
    <t>Турнир сборных команд г. Лянтора по мини-футболу, посвященный памяти тренера по  футболу Кошанова В.Ш.</t>
  </si>
  <si>
    <t>Городской фестиваль ГТО (III- V ступени)</t>
  </si>
  <si>
    <t>Городской турнир по волейболу среди девушек 2006-2008 г.р.</t>
  </si>
  <si>
    <t>Соревнования по лыжным гонкам "Марафон - 2022"</t>
  </si>
  <si>
    <t>Первенство г. Лянтор по шахматам среди организаций и предприятий в зачет  XIVкомплексной Спаракиады</t>
  </si>
  <si>
    <t>День спорта "Сила духа в движении" среди лиц с ограниченными физическими возможностями</t>
  </si>
  <si>
    <t>Соревнования по мини-футболу в зачет ХХII комплексной Спартакиады ветеранов спорта</t>
  </si>
  <si>
    <t>Городской фестиваль ГТО (VI-IХ ступени)</t>
  </si>
  <si>
    <t>Мастер-класс по волейболу</t>
  </si>
  <si>
    <t>Командный конкурс по аэробике "Спортивная радуга" среди занимающихся в группах МУ ЦФКиС "Юность"</t>
  </si>
  <si>
    <t>Муниципальный этап Фестиваля ВФСК "ГТО" среди семейных команд Сургутского района</t>
  </si>
  <si>
    <t>г. Лянтор национальный посёлок</t>
  </si>
  <si>
    <t>02 апреля в 12.00</t>
  </si>
  <si>
    <t xml:space="preserve">
 Бег с палкой – 1 место – Молданов  Антон;
Забег в национальных костюмах – 1 место – Тэвлина Ида;
Распил бревна -  1 место (жен) – Лемпина Анна, Лемпина Светлана;
1 место (муж) – Востокин Никита, Рынков Лев.
Прыжки через нарты – 1 место – Комтин Леонид;
Тройной национальный прыжок – 1  место –Комтин Максим;
Метание тынзяна на хорей – 1  место Мултанов Вячеслав;
Перетягивание палки – 1 место (жен) – Сопочина Екатерина;
(муж) – Колыванов Андрей.
Национальная борьба – Кечимов Владимир
</t>
  </si>
  <si>
    <t>02 апреля</t>
  </si>
  <si>
    <t xml:space="preserve">1 место – г.п. Лянтор;
2 место – г.п. Белый Яр;
3 место – г.п. Барсово
</t>
  </si>
  <si>
    <t>09 апреля в 11.00</t>
  </si>
  <si>
    <t xml:space="preserve">1 место – команда «Проходная пешка»;
2 место – команда «Гамбит»;
3 место – команда «Белая королева»
</t>
  </si>
  <si>
    <t>г. Лянтор            Парк "Хвойный"</t>
  </si>
  <si>
    <t>09 апреля</t>
  </si>
  <si>
    <t xml:space="preserve"> 2 место – г.п. Лянтор</t>
  </si>
  <si>
    <t>12,14,16,19,21 апреля в 19.00</t>
  </si>
  <si>
    <t>1 место – «Легион», 2 место – «Зевс», 3 место «Пожарная охрана».</t>
  </si>
  <si>
    <t>14 апреля</t>
  </si>
  <si>
    <t xml:space="preserve">III ступень – 1 место Мазаев Абдулмалик, Дьяченко Виолетта, 2 место – Ильясов Эльмурза, Закирова Алла, 3 место – Абдуллаев Алим, Лянтина Дарья.
IV ступень – 1 место Хизиев Надиршах, Фаритова Лилия, 2 место – Сафаргалин Вадим, Абдурахманова Регина, 3 место – Буров Иван, Добрян Александра.
V ступень -   1 место – Дасмурзин  Руслан, Романенко Виктория, 2 место – Тетеря Алексей, Шахмардан Ирина;
3 место – Кальщиков Владислав, Кальщикова Анастасия.
</t>
  </si>
  <si>
    <t>16 апреля</t>
  </si>
  <si>
    <t>1 место – «Эйс», 2 место - «Победа», 3 место – «Юность»</t>
  </si>
  <si>
    <t>1 место – Корсаков Николай, Родионова Анастасия, Обухов Валерий, Нестерова Вера, Сычев Максим, Пляцок Карина, Яцута Алексей, Кузнецова Галина, Тарлыков Анатолий, Абдуллина Лорита, Павленко Сергей, Гарифьянова Полина, Шульгин Артём</t>
  </si>
  <si>
    <t>23 апреля</t>
  </si>
  <si>
    <t>1 место – НГДУ «ЛН», 2 место - СУМР-3, 3 место – Пожарная охрана</t>
  </si>
  <si>
    <t>22 апреля</t>
  </si>
  <si>
    <t xml:space="preserve">Дартс –  1 место - Волховская Людмила, Беженарь Алексей;
Бросок мяча – 1 место Шайдурова Анастасия, Гамершмидт Владимир;
Бочча – 1 место – Дорохова Алена, Куванаев Даниял;
Шашки – 1 место – Шайдурова Анастасия, Гулян Эрик.
</t>
  </si>
  <si>
    <t xml:space="preserve">1 место – г.п. Фёдоровский, 2 место – г.п. Лянтор, 3 место – с.п. Нижнесортымский. </t>
  </si>
  <si>
    <t>25-30 апреля</t>
  </si>
  <si>
    <t>26 апреля</t>
  </si>
  <si>
    <t>г Лянтор</t>
  </si>
  <si>
    <t>29 апреля</t>
  </si>
  <si>
    <t>30 апреля</t>
  </si>
  <si>
    <t>Всего за апрель</t>
  </si>
  <si>
    <t>Шахматы</t>
  </si>
  <si>
    <t>АФК</t>
  </si>
  <si>
    <t>5</t>
  </si>
  <si>
    <t>Чемпионат Сургутского района по хоккею с шайбой в зачет  XXXI комплексной Спартакиады городских и сельских поселений</t>
  </si>
  <si>
    <t>г. Сургут</t>
  </si>
  <si>
    <t>01-02 мая</t>
  </si>
  <si>
    <t>5 место - г.п. Лянтор</t>
  </si>
  <si>
    <t>Легкоатлетическая эстафета, посвященная 77-й годовщине Победы в Великой Отечественной войне</t>
  </si>
  <si>
    <t>09 мая</t>
  </si>
  <si>
    <t>1 место - ЛСОШ №4; 2 место - ЛСОШ №3; 3 место - ЛСОШ №7;                             1 место - НГДУ "ЛН"; 2 место -ЛНТ; 3 место - Пожарная охрана</t>
  </si>
  <si>
    <t>XIV Спартакиада Сургутского района среди семейных команд "Папа, мама,я - дружная спортивная семья"</t>
  </si>
  <si>
    <t>10  мая</t>
  </si>
  <si>
    <t>2 место - семья Протченко (г.п. Лянтор)</t>
  </si>
  <si>
    <t>Городской турнир по  волейболу, посвященный Дню Победы</t>
  </si>
  <si>
    <t>16-22 мая</t>
  </si>
  <si>
    <t>1 место - НГДУ "ЛН", 2 место - "Юность", 3 место -Ветераны</t>
  </si>
  <si>
    <t>Мастер-класс по баскетболу</t>
  </si>
  <si>
    <t>18 мая</t>
  </si>
  <si>
    <t>Мастер-класс по пожарно-спасательному спорту</t>
  </si>
  <si>
    <t>20 мая</t>
  </si>
  <si>
    <t>Первенство г. Лянтор по легкой атлетике среди юношей и девушек 7-10 лет, 11-14 лет, в рамках профилактики потребления наркотических средств, психотропных веществ, формирования ЗОЖ</t>
  </si>
  <si>
    <t>Бег 60 метров -1 место Алиева Х, Икромидинов И., Багирова К., Ваниев Э. Бег 400 метров 1 место Алиева Х., Иванов а., Фейломазова М, Рябов Д.; Прыжок с места 1 место - Алиева А., Иванов А., Ничаева Е., Дадажонов С.; Прыжок с разбега - 1 место - Рыбина А., Мугайминов А., Алексимова П, Емуаров Д.</t>
  </si>
  <si>
    <t>Первенство Сургутского района по легкой атлетике в зачет  XXXI комплексной Спартакиады городских и сельских поселений</t>
  </si>
  <si>
    <t>21 мая</t>
  </si>
  <si>
    <t>1 место - г.п. Лянтор, 2 место - г.п. Белый Яр, 3 место - г.п. Фёдоровский.</t>
  </si>
  <si>
    <t>Кубок Главы г. Лянтор по футболу</t>
  </si>
  <si>
    <t>22 мая</t>
  </si>
  <si>
    <t>1 место  - команда "Легион", 2 место - команда Пожарная охрана</t>
  </si>
  <si>
    <t>Командное первенство г. Лянтор по легкой атлетике среди организаций и предприятий в зачет XIV комплексной Спартакиады</t>
  </si>
  <si>
    <t>26 мая</t>
  </si>
  <si>
    <t>1 место - НГДУ "ЛН", 2 место - ЛНТ, 3 место - Образование</t>
  </si>
  <si>
    <t>Всего за май</t>
  </si>
  <si>
    <t>"Папа,Мама,Я - дружная спортивная семья"</t>
  </si>
  <si>
    <t>Легкая атлетика</t>
  </si>
  <si>
    <t>Футбол</t>
  </si>
  <si>
    <t>3</t>
  </si>
  <si>
    <t>День спорта "Чемпионат весёлого мяча" среди летних лагерей ОУ города</t>
  </si>
  <si>
    <t>XIX комплексная Спартакиада Сургутского района среди лиц с ограниченными физическими возможностями 2 этап</t>
  </si>
  <si>
    <t>Городской национально - культурный праздник "Сабантуй"</t>
  </si>
  <si>
    <t>День спорта "Будь ГоТОв!" (  IV ступени) среди летних лагерей ОУ города</t>
  </si>
  <si>
    <t>Массовый легкоатлетический забег, посвященный Дню России</t>
  </si>
  <si>
    <t>Фестивальс национальных игр "Дружим и играем", в рамках мероприятий по профилактике криминальных субкультур, среди детей, посещающих летние спортивные площадки</t>
  </si>
  <si>
    <t>"Весёлые старты" среди летних лагерей ОУ города, посвященные Всероссийскому Олимпийскому дню</t>
  </si>
  <si>
    <t>03 июня</t>
  </si>
  <si>
    <t xml:space="preserve">Мини-футбол 1 место –ЛСОШ №3; 2 место – ЛСОШ №7; 3 место – ЛСОШ №4
Пионербол 1 место – ЛСОШ №4; 2 место – ЛСОШ №7; 3 место -  ЛСОШ №5
</t>
  </si>
  <si>
    <t>18 июня</t>
  </si>
  <si>
    <t>10 июня</t>
  </si>
  <si>
    <t xml:space="preserve">1 место – ЛСОШ №4; 2 место – ЛСОШ №7; 3 место -  ЛСОШ №3
</t>
  </si>
  <si>
    <t>12 июня</t>
  </si>
  <si>
    <t>1 место – Щепетинникова Мария, Хасаев Ибрагим, Яцута Анна, Гартунг Андрей, Нестерова Вера, Сычев Максим, Гатауллина Элина, Газизов Тимур, Газизов Вадим, Абдуллина Лорита, Секерин Андрей.</t>
  </si>
  <si>
    <t>17 июня</t>
  </si>
  <si>
    <t>21 июня</t>
  </si>
  <si>
    <t>Всего за июнь</t>
  </si>
  <si>
    <t>Всего 1 полугодие</t>
  </si>
  <si>
    <t>23</t>
  </si>
  <si>
    <t>Чемпионат и первенство УРФО по спортивной борьбе среди юношей</t>
  </si>
  <si>
    <t>г. Надым</t>
  </si>
  <si>
    <t>01-02 апреля</t>
  </si>
  <si>
    <t>2 место - Хизиев Надиршах; 3 место - Пашаев Алан</t>
  </si>
  <si>
    <t>1 место - команда "Ландыши"; 2 место - команда "Солнышко", 3 место - команда "Победители".</t>
  </si>
  <si>
    <t>2  место - семья Михайловых</t>
  </si>
  <si>
    <t>Чемпионат ХМАО - Югры по пожарно - спасательному спорту, среди юношей и девушек, посвященный "Дню Пожарной Охраны" и "130- летию ВДПО России"</t>
  </si>
  <si>
    <t>20-22 апреля</t>
  </si>
  <si>
    <t>1 место Бойко Екатерина - по штурмовой лестнице и 2 место- 100 метровая полоса с препятствиями;
1 место Кийдан Назар - 100 м полоса с препятствиями и 2 место- штурмовая лестница;
3 место Буров Иван - по штурмовой лестнице;
2 место -Протченко Элеонора - по 100 м полосе с препятствиями.</t>
  </si>
  <si>
    <t>Пожарно-прикладной спорт</t>
  </si>
  <si>
    <t>2 место - Лянтор</t>
  </si>
  <si>
    <t>Национальная борьба: 1 место - Зулькарнаев Т., Эльгайтаров А.; 2 место - Рустамов М, Миниязов А; 3 место - Мухитов Ф., Бикмурзаев Р. Перетягивание каната 1 место - команда "СИЛА"</t>
  </si>
  <si>
    <t>1 место - "Спартак"; 2 место - "Сибирские медведи"; 3 место -"Лянторские медведи"</t>
  </si>
  <si>
    <t>1 место - ЛСОШ №3, 2 место - ЛСОШ№7, 3 место - ЛСОШ№4</t>
  </si>
  <si>
    <t>День спорта "Мы- ребята силачи!" среди детей, посещающих летние спортивные площадки</t>
  </si>
  <si>
    <t>г. Лянтор Городской стадион</t>
  </si>
  <si>
    <t>08 июля</t>
  </si>
  <si>
    <t>1 место - команда "ТУРБО"; 2 место - команда "СПАРТАК"; 3 место - команда "ДИНАМО"</t>
  </si>
  <si>
    <t>День здоровья "Говорим здоровью -Да!" среди детей посещающих летние спортивные площадки</t>
  </si>
  <si>
    <t>15 июля</t>
  </si>
  <si>
    <t>1 место - команда "АДРЕНОЛАЙН"; 2 место - команда "ОРЛЫ"; 3 место - команда "ЗЕНИТ"</t>
  </si>
  <si>
    <t>Соревновательная программа "Марафон игр" среди детей, посещающих летние спортивные площадки</t>
  </si>
  <si>
    <t>22 июля</t>
  </si>
  <si>
    <t>1 место - команда "ЗДРАЙВЕРЫ"; 2 место - команда "ЛЯНТОРСКИЕ МЕДВЕДИ"; 3 место - команда "ТУРБО"</t>
  </si>
  <si>
    <t>Мастер-класс по флорболу</t>
  </si>
  <si>
    <t>29 июля</t>
  </si>
  <si>
    <t>Праздник спорта "Сильные и ловкие" среди детей, посещающих летние спортивные площадки</t>
  </si>
  <si>
    <t>г. Лянтор   Городской стадион</t>
  </si>
  <si>
    <t>03 августа</t>
  </si>
  <si>
    <t>1 место - команда "СССР", 2 место - команда "Черные пантеры", 3 место - команда "Тигры"</t>
  </si>
  <si>
    <t>Фестиваль национальных видов спорта "Дружны, активны и спортивны", посвященный Дню физкультурника</t>
  </si>
  <si>
    <t>13 августа</t>
  </si>
  <si>
    <t>Мини-футбол 1 место - "Единство наций"(Дагестанское НКО); 2 место "Ветераны"; Волейбол 1 место - "Титаны" (сборная команда Молодёжи); 2 место - "Хайкоку" (ЛНТ); Перетягивание каната: "Спасение Югры".  Пулевая стрельба 1 место - Хамзина Н., Хамидов Х., 2 место - Грейть Т., Логиев А. ; 3 место - Ерокина И., Кечимов В. Армрестлинг - 1 место -Грейть Т., Хизриаев А., 2 место - Ерокина И.,Эргашев У. 3 место - Похотникова Д., Дубровин Д. Бег с палкой 1 место Грейть Т., Шайхутдинов Р.; 2 место -Ниязгулова Р., Тайбин А; 3 место - Алеева К, Гик Е.  "Бросок камня" 1 место - Потемкина М, Гик Е, 2 место Рязанцева Э, Алиев К. 3 место - 3 место - Грейть Т, Кункуев Т. Тройной национальный прыжок 1 место - Грейть Т, Кункуев Т, 2 место - Белкова О, Гик Е, 3 место - Островская И, Молодцов Р. Гиревой  спорт: 1 место - Зайдуллин Р. 2 место -Зайдуллин Р., 2 место - Якутин Л, 3 место -  Тайбин А.</t>
  </si>
  <si>
    <t>Мастер - класс по волейболу</t>
  </si>
  <si>
    <t>19 августа</t>
  </si>
  <si>
    <t>Весёлые старты "Спорт объединяет друзей", посвященные закрытию летних спортивных площадок</t>
  </si>
  <si>
    <t>26 августа</t>
  </si>
  <si>
    <t>1 место - команда "Молния"; 2 место - команда "Лянторские львы"; 3 место - команда "Золотые рыбки"</t>
  </si>
  <si>
    <t>Кубок Сургутского района по футболу, посвященныйДню солидарности в борьбе с терроризмом</t>
  </si>
  <si>
    <t>27 августа</t>
  </si>
  <si>
    <t>1 место - г.п. Фёдоровский, 2 место - г.п. Лянтор; 3 место - с.п. Нижнесортымский</t>
  </si>
  <si>
    <t>4</t>
  </si>
  <si>
    <t>Всего за июль</t>
  </si>
  <si>
    <t>Всего за август</t>
  </si>
  <si>
    <t>Открытое первенство по национальным видам спорта</t>
  </si>
  <si>
    <t>10 сентября</t>
  </si>
  <si>
    <t>Прыжки через нарты 1 место - Даянов Данил, Секерина Анна; 2 место Демьянов Григорий, Алпысова Лейла, Хетагури Анастасия, Рябцев Данил. Тройной прыжок: 1 место - Даянов Данил, Алпысова Лейла, 2 место - Демьянов Григорий, Турсунова Сабрина, 3место -Рябцев Данил, Лозямова Ангелина Бег с палкой  1 место - Яцута Анна, Демьянов Григорий, 2 место - Секерина Анна, Даянов Данил, 3 место - Хетагури Анастасия, Рябцев Данил . Метание тынзяна на хорей 1 место - Даянов Данил, 2 место Демьянов Григорий, 3 место - Рябцев Данил</t>
  </si>
  <si>
    <t>Первенство г. Лянтор по мини-футболу среди организаций и предприятий в зачет  XIV комплексной Спартакиады</t>
  </si>
  <si>
    <t>19-25 сентября</t>
  </si>
  <si>
    <t>Первенство Сургутского района по национальным видам спорта в зачет XXXI Спартакиады городских и сельских поселений</t>
  </si>
  <si>
    <t>25 сентября</t>
  </si>
  <si>
    <t>Мастер-класс по гиревому спорту в рамках профилактики потребления наркотических средств, психотропных веществ формирования ЗОЖ</t>
  </si>
  <si>
    <t>28 сентября</t>
  </si>
  <si>
    <t>Всего за сентябрь</t>
  </si>
  <si>
    <t>Всего за 9 месяцев</t>
  </si>
  <si>
    <t>Национальные виды спорта</t>
  </si>
  <si>
    <t xml:space="preserve">1 место – НГДУ «ЛН»;
2 место – ЛНТ;
3 место – «Легенда»
</t>
  </si>
  <si>
    <t xml:space="preserve">I место – с.п. Солнечный;
II место –  г.п. Белый Яр;
III – место  - г.п. Лянтор
</t>
  </si>
  <si>
    <t>1</t>
  </si>
  <si>
    <t>32</t>
  </si>
  <si>
    <t>Легкоатлетический забег «Кросс лыжника»</t>
  </si>
  <si>
    <t xml:space="preserve">г. Лянтор Лыжероллерная трасса
 МАУ СП СШОР
</t>
  </si>
  <si>
    <t>01 октября</t>
  </si>
  <si>
    <t>1 место –Степовой Александр, Кузнецова Анастасия, Ахмедов Рауф, Протченко Элеонора, Газизов Артём, Русинова Екатерина, Зонов Егор, Тишков Андрей, Пахотникова Дарья,Секерин Андрей, Кузнецова Галина, Иванов Сергей, Абделлина Лорита Королёв Валерий</t>
  </si>
  <si>
    <t>Чемпионат Сургутского района по волейболу среди мужских команд в зачет  XXXI комплексной Спартакиады городских и сельских поселений</t>
  </si>
  <si>
    <t>01-02 октября</t>
  </si>
  <si>
    <t xml:space="preserve">1 место – с.п. Нижнесортымский
2 место – г.п. Фёдоровский
3 место – г.п. Белый Яр
4 место – г.п. Лянтор
</t>
  </si>
  <si>
    <t>Чемпионат Сургутского района по мини-футболу в зачет XXXI комплексной Спартакиады городских и сельских поселений</t>
  </si>
  <si>
    <t>08-09 октября</t>
  </si>
  <si>
    <t xml:space="preserve">1 место – с.п. Нижнесортымский
2 место – г.п. Белый Яр
3 место – г.п. Барсово
4 место – г.п. Федоровский                                                                           5 место - г.п.Лянтор
</t>
  </si>
  <si>
    <t>Открытое первенство г.п. Пойковский по хоккею с шайбой, среди команд 2008-2009 г.р. «Мы с Президентом!»</t>
  </si>
  <si>
    <t>п.г.т. Пойковский</t>
  </si>
  <si>
    <t>08 октября</t>
  </si>
  <si>
    <t>1 место- "Атлант" п.г.т. Пойковский, 2 место - "Белые тигры" г.п. Белый Яр, 3 место - "Рыси" п.г.т. Горноправдинск, 4 место -"Штурм" г.п. Лянтор</t>
  </si>
  <si>
    <t>Первенство г. Лянтора по гиревому спорту среди организаций и предприятий в зачет XIV комплексной Спартакиады</t>
  </si>
  <si>
    <t>09 октября</t>
  </si>
  <si>
    <t>1 место - НГДУ "ЛН", 2 место - ЛНТ, 3 место - СУМР-3</t>
  </si>
  <si>
    <t>Первенство г. Лянтора по дартс среди организаций и предприятий в зачет XIV комплексной Спартакиады</t>
  </si>
  <si>
    <t>1 место -  ЛНТ, 2 место -НГДУ "ЛН", 3 место - СУМР-3</t>
  </si>
  <si>
    <t>Чемпионат Сургутского района по волейболу среди женских команд в зачет XXXI комплексной Спартакиады городских и сельских поселений</t>
  </si>
  <si>
    <t xml:space="preserve">с.п. Солнечный
ЦСП «Атлант»
</t>
  </si>
  <si>
    <t>15-16 октября 2022г.</t>
  </si>
  <si>
    <t xml:space="preserve">1 место – с.п. Нижнесортымский;
2 место – г.п. Лянтор;
3 место – г.п. Белый Яр.
</t>
  </si>
  <si>
    <t>Соревнования по баскетболу 3*3 в зачет XXII комплексной Спартакиады ветеранов спорта</t>
  </si>
  <si>
    <t xml:space="preserve">г.п. Барсово
СК «Лидер»
</t>
  </si>
  <si>
    <t>16 октября 2022г.</t>
  </si>
  <si>
    <t xml:space="preserve">1 место – г.п. Белый Яр;
2 место – г.п. Лянтор;
3 место – г.п. Фёдоровский.
</t>
  </si>
  <si>
    <t>Первенство ХМАО- Югры по спортивной борьбе по спортивной борьбе среди юношей до 14 лет</t>
  </si>
  <si>
    <t>г. Лангепас</t>
  </si>
  <si>
    <t>21-24 октября</t>
  </si>
  <si>
    <t>2 место - Абдуллаев Алим (в/к - 57 кг); 3 место - Абдуллаев Ислам (в/к - 38 кг), Гашимов Гашим (в/к - 38 кг), Пашаев Азим (в/к - 35 кг).</t>
  </si>
  <si>
    <t>Первенство г. Лянтора по пулевой стрельбе среди организаций и предприятий в зачет XIV комплексной Спартакиады</t>
  </si>
  <si>
    <t>г.п. Лянтор                       СОК "Юность"</t>
  </si>
  <si>
    <t>22 октября</t>
  </si>
  <si>
    <t xml:space="preserve">                                                                                                                        1 место – НГДУ «Лянторнефть»;
2 место – Пожарная охрана;
3 место -  Лянторская городская больница
</t>
  </si>
  <si>
    <t>Чемпионат Сургутского района по шахматам в зачет XXXI комплексной Спартакиады городских и сельских поселений</t>
  </si>
  <si>
    <t xml:space="preserve">с.п. Солнечный
ЦСП «Атлант»
</t>
  </si>
  <si>
    <t>23 октября</t>
  </si>
  <si>
    <t xml:space="preserve">1 место – г.п. Лянтор
2 место – г.п. Белый Яр
3 место – г.п. Федоровский                                                                           
</t>
  </si>
  <si>
    <t>Чемпионат Сургутского района по настольному теннису в зачет XXXI комплексной Спартакиады городских и сельских поселений</t>
  </si>
  <si>
    <t xml:space="preserve">                                                                                                                                           1 место – г.п. Федоровский
2 место – с.п. Нижнесортымский
3 место – с.п. Солнечный                                                                           
4 место – г.п. Белый Яр
5 место - г.п.Лянтор 
</t>
  </si>
  <si>
    <t>Личный турнир по дарст "Движение - это жизнь!", посвящнный Дню пожилого человека</t>
  </si>
  <si>
    <t>г.п. Лянтор КСК "Юбилейный"</t>
  </si>
  <si>
    <t>26 октября</t>
  </si>
  <si>
    <t>1 место - Колонтерский Иван,  Якуба Нина; 2 место - Коновалов Геннадий, Мухамадова Зульфия; 3 место - Савченко Владимир, Сиротина Светлана</t>
  </si>
  <si>
    <t>Чемпионат по пожарно - прикладному спорту, среди общеобразовательных учреждений города</t>
  </si>
  <si>
    <t xml:space="preserve">28 октября </t>
  </si>
  <si>
    <t>1 место - ЛСОШ №4; 2 место - ЛСОШ №6; 3 место  - ЛСОШ №№</t>
  </si>
  <si>
    <t>Соревнования по шахматам в зачет XXII комплексной Спартакиады ветеранов спорта Сургутского района</t>
  </si>
  <si>
    <t>30 октября</t>
  </si>
  <si>
    <t>1 место - г.п. Федоровский; 2 место - с.п. Солнечный; 3 место - г.п. Лянтор</t>
  </si>
  <si>
    <t>Соревнования по настольному теннису в зачет XXII комплексной Спартакиады ветеранов спорта Сургутского района</t>
  </si>
  <si>
    <t>Всего за октябрь</t>
  </si>
  <si>
    <t>Дартс</t>
  </si>
  <si>
    <t>Пулевая стрельба</t>
  </si>
  <si>
    <t>Настольный теннис</t>
  </si>
  <si>
    <t>0</t>
  </si>
  <si>
    <t>Чемпионат Сургутского района по гиревому спорту в зачет XXXI комплексной Спартакиады городских и сельских поселений</t>
  </si>
  <si>
    <t>Первенство г. Лянтора по баскетболу среди организаций и предприятий в зачет XIV комплексной Спартакиады</t>
  </si>
  <si>
    <t>Турнир по флорболу среди юношей 2011-2012 г.р., посвященный дню народного единства</t>
  </si>
  <si>
    <t>Городской турнир по вольной борьбе среди юношей 2010 г.р.   и моложе</t>
  </si>
  <si>
    <t>Чемпионат Сургутского района по пулевой стрельбе в зачет XXXI комплексной Спартакиады городских и сельских поселений</t>
  </si>
  <si>
    <t>Соревнования по пулевой стрельбе в зачет XXII комплексной Спартакиады ветеранов спорта Сургутского района</t>
  </si>
  <si>
    <t>Фестиваль ГТО "Первые шаги" среди детских дошкольных учреждений</t>
  </si>
  <si>
    <t>Мастер-класс по мини-футболу</t>
  </si>
  <si>
    <t>Городской турнир по мини-футболу среди юношей 2013-2014 г.р.</t>
  </si>
  <si>
    <t>Кубок Сургутского района по волейболу среди женских команд</t>
  </si>
  <si>
    <t>"Кубок Дружбы" среди лиц с ограниченными физическими возможностями</t>
  </si>
  <si>
    <t>Всего за ноябрь</t>
  </si>
  <si>
    <t>2</t>
  </si>
  <si>
    <t>Флорбол</t>
  </si>
  <si>
    <t>г.п. Белый Яр</t>
  </si>
  <si>
    <t>05 ноября</t>
  </si>
  <si>
    <t xml:space="preserve">                                                                                                                                           1 место – г.п. Федоровский
2 место – с.п. Нижнесортымский
3 место – г.п. Белый Яр                                                                        
4 место – г.п. Лянтор
5 место - с.п. Солнечный   
</t>
  </si>
  <si>
    <t>г.Лянтор КСК "Юбилейный"</t>
  </si>
  <si>
    <t>07-12 ноября</t>
  </si>
  <si>
    <t>16 ноября</t>
  </si>
  <si>
    <t>19 ноября</t>
  </si>
  <si>
    <t>23 ноября</t>
  </si>
  <si>
    <t>25 ноября</t>
  </si>
  <si>
    <t>26-27 ноября</t>
  </si>
  <si>
    <t>26 ноября</t>
  </si>
  <si>
    <t>30 ноября</t>
  </si>
  <si>
    <t xml:space="preserve">1 место – НГДУ «ЛН»;
2 место – СУМР3;
3 место – ЛНТ.
</t>
  </si>
  <si>
    <t xml:space="preserve">1 место – «Спартак»;
2 место – «Торпедо»;
3 место – «Локомотив».
</t>
  </si>
  <si>
    <t>1 место - Шамшидов Дауд (20кг),, Смаилов Мехдих (22 кг), Семёнов Сергей (24 кг), Сатов Мурад (26 кг), Хасаев Ибрагим (28 кг), Махмудов Тимур (30 кг), Алиев Валид (32 кг),  Магомедов Адам (35 кг), Абдуллаев Ислам (38 кг), Гашимов Гашим (40 кг), Байрамуков Мунир (46кг), Сайпуллаев Шахбан (53 кг).</t>
  </si>
  <si>
    <t xml:space="preserve">1 место – г.п. Федоровский;
2 место – г.п. Лянтор;
3 место – г.п. Белый Яр.
</t>
  </si>
  <si>
    <t xml:space="preserve">1 место – г.п. "Золотая рыбка";
2 место – "Ромашка";
3 место – "Светлячок".
</t>
  </si>
  <si>
    <t>1 место - "Спартак", 2 место - "Манчестер Сити", 3 место -"ПСЖ"</t>
  </si>
  <si>
    <t xml:space="preserve">1 место - г.п. Белый Яр, 2 место - г.п. Лянтор , 3 место -с.п. Нижнесортымский </t>
  </si>
  <si>
    <t>Мини-боулинг  1 место - Королев М,, Гончарова А. Рыбин Д., Юсупова З. Бросок мяча 1 место - Беженарь А, Парамонова Т, Гречкин Т., Гридчина В. Армрестлинг - 1 место - Байнов Н., Титова А., Фунтов А, Гридчина В.</t>
  </si>
  <si>
    <t>Турнир по мини-футболу среди общественных культурных объединений</t>
  </si>
  <si>
    <t>01-03 декабря</t>
  </si>
  <si>
    <t xml:space="preserve">1 место – сборная команда «Курултай (конгресс) башкир»;
2 место – сборная команда Чеченского национального центра «Вайнах»;
3 место – сборная команда Дагестанского национально-культурного центра «Единство наций».
</t>
  </si>
  <si>
    <t>Соревнования по лыжным гонкам, посвященные открытию лыжного сезона.</t>
  </si>
  <si>
    <t>03 декабря</t>
  </si>
  <si>
    <t>1 место – Шульгин Артем, Обухов Валерий, Степовой Александр, Секунова Агата, Нестерова Вера, Коршунова Кристина, Яцута Анна, Гришин Федор, Кузнецова Галина, Жуков Максим ,Власенко Ирина, Кизиченко Юрий</t>
  </si>
  <si>
    <t>Районные соревнования среди людей с ограниченными физическими возможностями, посвященные Международному дню инвалидов</t>
  </si>
  <si>
    <t>04 декабря</t>
  </si>
  <si>
    <t xml:space="preserve">1 место (Биатлон) – Гридина Виктория, Чумакин Богдан, Волховская Людмила,
3 место  (Корнхол) – Гридина Виктория.
</t>
  </si>
  <si>
    <t>Городские соревнования "Папа,Мама,я - спортивная семья"</t>
  </si>
  <si>
    <t>Спортивно-массовое мероприятие</t>
  </si>
  <si>
    <t>10 декабря</t>
  </si>
  <si>
    <t>Кубок Сургутского района по баскетболу среди мужских команд</t>
  </si>
  <si>
    <t>Первенство Сургутского района  по полиатлону в зачет XXXIкомплексной Спартакиады городских и сельских поселений</t>
  </si>
  <si>
    <t>Полиалон</t>
  </si>
  <si>
    <t>с.п. Солнечный г.п. Барсово</t>
  </si>
  <si>
    <t>10-11 декабря</t>
  </si>
  <si>
    <t>Мастер класс по хоккею с шайбой</t>
  </si>
  <si>
    <t>14 декабря</t>
  </si>
  <si>
    <t>Мастер класс по национальным видам спорта</t>
  </si>
  <si>
    <t>16 декабря</t>
  </si>
  <si>
    <t>Открытое первенство г. Лянтора по хоккею с шайбой среди юношей 2009-2011 г.р., посвященное открытию сезона</t>
  </si>
  <si>
    <t>18 декабря</t>
  </si>
  <si>
    <t>Новогодние "Весёлые страты" среди групп занимающихся МУ "ЦФКиС "Юность"</t>
  </si>
  <si>
    <t>19-23 декабря</t>
  </si>
  <si>
    <t>Спортивно -массовое мероприятие</t>
  </si>
  <si>
    <t>Всего за декабрь</t>
  </si>
  <si>
    <t>Всего за  2022 год</t>
  </si>
  <si>
    <t>Городской турнир по парковому волейболу среди женских команд</t>
  </si>
  <si>
    <t>10-17 октября</t>
  </si>
  <si>
    <t>1 место -  Уралочка, 2 место -Стрелки, 3 место - Искра</t>
  </si>
  <si>
    <t>1 место - "Виктория" г. Сургут; 2 место - "Атлант" п.г.т. Пойковский, 3 место - "Штурм" г. Лянтор</t>
  </si>
  <si>
    <t>1 место - г.п. Белый Яр, 2 место - г.п. Фёдоровский, 3 место - г.п.-Лянтор</t>
  </si>
  <si>
    <t>4 место - г.п. Лянтор</t>
  </si>
  <si>
    <t>1 место - семья Матвеевых, 2 место - семья  Пашаевых, 3 место - семья Шушаевых</t>
  </si>
  <si>
    <t>Волейбол (Шумцова Л.И.) 1 место - "Виктория", 2 место - "Искра", 3 место - "Комета"; Волейбол (Рыжков Д.В. ) 1 место - "Ловкие", 2 место - "Быстрые"; 3 место "Весёлые";  Вольная борьба Гаджиев М.С. 1 место -"Торнадо", 2 место - "Молния", 3 место - "Дружба"; Футбол Ермаков Д.М. 1 место - "Тигры", 2 место- "Львы", 3 место- "Медведи"</t>
  </si>
  <si>
    <t xml:space="preserve">ОТЧЕТ по исполнению календарного плана за 2022 год             </t>
  </si>
  <si>
    <t>Новогодний турнир по вольной борьбе среди юношей 2009 г.р. и моложе</t>
  </si>
  <si>
    <t>1 место - Абдуллаев Ибрагим (20 кг), Шамшудов Дауд (22 кг), Смаилов Мехди (24кг),  Абдуллаев Саид (26 кг),  Жеков Максим (28 кг),  Шамшидов Асхаб (30 кг),  Массалиев Султан (32 кг),  Пашаев Азим (35 кг), Мазаев Абдулмалик (38 кг),  Абдуллаев Ислам ( 42 кг), Мазаев Асхаб (46 кг), Сайпуллаев Шахбан (50 кг).</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</si>
</sst>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sz val="10"/>
      <color theme="1"/>
      <name val="Times New Roman"/>
      <family val="1"/>
      <charset val="204"/>
    </font>
    <font>
      <sz val="11"/>
      <name val="Times New Roman"/>
      <family val="1"/>
      <charset val="204"/>
    </font>
    <font>
      <sz val="10"/>
      <name val="Times New Roman"/>
      <family val="1"/>
      <charset val="204"/>
    </font>
    <font>
      <sz val="10"/>
      <color indexed="8"/>
      <name val="Times New Roman"/>
      <family val="1"/>
      <charset val="204"/>
    </font>
    <font>
      <sz val="8"/>
      <color indexed="8"/>
      <name val="Times New Roman"/>
      <family val="1"/>
      <charset val="204"/>
    </font>
    <font>
      <sz val="9"/>
      <name val="Times New Roman"/>
      <family val="1"/>
      <charset val="204"/>
    </font>
    <font>
      <sz val="9"/>
      <color theme="1"/>
      <name val="Times New Roman"/>
      <family val="1"/>
      <charset val="204"/>
    </font>
    <font>
      <sz val="7"/>
      <color indexed="8"/>
      <name val="Times New Roman"/>
      <family val="1"/>
      <charset val="204"/>
    </font>
    <font>
      <sz val="7"/>
      <name val="Times New Roman"/>
      <family val="1"/>
      <charset val="204"/>
    </font>
    <font>
      <sz val="7"/>
      <color rgb="FF000000"/>
      <name val="Times New Roman"/>
      <family val="1"/>
      <charset val="204"/>
    </font>
    <font>
      <b/>
      <sz val="7"/>
      <color theme="1"/>
      <name val="Times New Roman"/>
      <family val="1"/>
      <charset val="204"/>
    </font>
    <font>
      <sz val="10"/>
      <name val="Arial Cyr"/>
      <charset val="204"/>
    </font>
    <font>
      <sz val="7"/>
      <color theme="1"/>
      <name val="Times New Roman"/>
      <family val="1"/>
      <charset val="204"/>
    </font>
    <font>
      <sz val="8"/>
      <color rgb="FF000000"/>
      <name val="Times New Roman"/>
      <family val="1"/>
      <charset val="204"/>
    </font>
    <font>
      <sz val="8"/>
      <name val="Times New Roman"/>
      <family val="1"/>
      <charset val="204"/>
    </font>
    <font>
      <sz val="11"/>
      <color indexed="8"/>
      <name val="Times New Roman"/>
      <family val="1"/>
      <charset val="204"/>
    </font>
    <font>
      <b/>
      <sz val="8"/>
      <color theme="1"/>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0" fontId="16" fillId="0" borderId="0"/>
  </cellStyleXfs>
  <cellXfs count="189">
    <xf numFmtId="0" fontId="0" fillId="0" borderId="0" xfId="0"/>
    <xf numFmtId="0" fontId="1" fillId="2" borderId="1" xfId="0" applyFont="1" applyFill="1" applyBorder="1" applyAlignment="1">
      <alignment horizontal="center"/>
    </xf>
    <xf numFmtId="0" fontId="1" fillId="2" borderId="0" xfId="0" applyFont="1" applyFill="1"/>
    <xf numFmtId="0" fontId="1" fillId="2" borderId="0" xfId="0" applyFont="1" applyFill="1" applyBorder="1"/>
    <xf numFmtId="0" fontId="6" fillId="2" borderId="0" xfId="0" applyFont="1" applyFill="1" applyBorder="1" applyAlignment="1">
      <alignment horizontal="center"/>
    </xf>
    <xf numFmtId="0" fontId="1" fillId="2" borderId="0" xfId="0" applyFont="1" applyFill="1" applyBorder="1" applyAlignment="1">
      <alignment horizontal="center"/>
    </xf>
    <xf numFmtId="0" fontId="6" fillId="2" borderId="0" xfId="0" applyFont="1" applyFill="1"/>
    <xf numFmtId="0" fontId="4"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xf>
    <xf numFmtId="0" fontId="5" fillId="2" borderId="0" xfId="0" applyFont="1" applyFill="1"/>
    <xf numFmtId="0" fontId="4" fillId="2" borderId="0" xfId="0" applyFont="1" applyFill="1"/>
    <xf numFmtId="0" fontId="11" fillId="2" borderId="0" xfId="0" applyFont="1" applyFill="1" applyAlignment="1">
      <alignment vertical="center"/>
    </xf>
    <xf numFmtId="0" fontId="11" fillId="2" borderId="0" xfId="0" applyFont="1" applyFill="1"/>
    <xf numFmtId="0" fontId="3" fillId="2" borderId="1" xfId="0" applyFont="1" applyFill="1" applyBorder="1" applyAlignment="1">
      <alignment horizontal="center"/>
    </xf>
    <xf numFmtId="0" fontId="15" fillId="2" borderId="1" xfId="0" applyFont="1" applyFill="1" applyBorder="1"/>
    <xf numFmtId="0" fontId="3" fillId="2" borderId="1" xfId="0" applyNumberFormat="1" applyFont="1" applyFill="1" applyBorder="1" applyAlignment="1">
      <alignment horizontal="center"/>
    </xf>
    <xf numFmtId="0" fontId="3" fillId="2" borderId="10" xfId="0" applyFont="1" applyFill="1" applyBorder="1"/>
    <xf numFmtId="0" fontId="1" fillId="2" borderId="20" xfId="0" applyFont="1" applyFill="1" applyBorder="1"/>
    <xf numFmtId="0" fontId="1" fillId="2" borderId="25" xfId="0" applyFont="1" applyFill="1" applyBorder="1" applyAlignment="1">
      <alignment horizontal="center"/>
    </xf>
    <xf numFmtId="0" fontId="1" fillId="2" borderId="26" xfId="0" applyFont="1" applyFill="1" applyBorder="1"/>
    <xf numFmtId="0" fontId="3" fillId="2" borderId="2" xfId="0" applyFont="1" applyFill="1" applyBorder="1" applyAlignment="1">
      <alignment horizontal="center"/>
    </xf>
    <xf numFmtId="0" fontId="15" fillId="2" borderId="2" xfId="0" applyFont="1" applyFill="1" applyBorder="1"/>
    <xf numFmtId="0" fontId="17" fillId="2" borderId="20" xfId="0" applyFont="1" applyFill="1" applyBorder="1"/>
    <xf numFmtId="0" fontId="15" fillId="2" borderId="20" xfId="0" applyFont="1" applyFill="1" applyBorder="1"/>
    <xf numFmtId="0" fontId="17" fillId="2" borderId="0" xfId="0" applyFont="1" applyFill="1" applyBorder="1"/>
    <xf numFmtId="0" fontId="1" fillId="2" borderId="2" xfId="0" applyFont="1" applyFill="1" applyBorder="1" applyAlignment="1">
      <alignment horizontal="center"/>
    </xf>
    <xf numFmtId="0" fontId="17" fillId="2" borderId="32" xfId="0" applyFont="1" applyFill="1" applyBorder="1"/>
    <xf numFmtId="0" fontId="8" fillId="2" borderId="0" xfId="0" applyFont="1" applyFill="1" applyBorder="1" applyAlignment="1">
      <alignment horizontal="center" vertical="center" wrapText="1"/>
    </xf>
    <xf numFmtId="0" fontId="6" fillId="2" borderId="0" xfId="0" applyFont="1" applyFill="1" applyBorder="1"/>
    <xf numFmtId="0" fontId="9"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17" fillId="2" borderId="26" xfId="0" applyFont="1" applyFill="1" applyBorder="1"/>
    <xf numFmtId="0" fontId="3" fillId="2" borderId="34" xfId="0" applyFont="1" applyFill="1" applyBorder="1" applyAlignment="1">
      <alignment horizontal="center"/>
    </xf>
    <xf numFmtId="0" fontId="15" fillId="2" borderId="35" xfId="0" applyFont="1" applyFill="1" applyBorder="1"/>
    <xf numFmtId="0" fontId="3" fillId="2" borderId="34" xfId="0" applyNumberFormat="1" applyFont="1" applyFill="1" applyBorder="1" applyAlignment="1">
      <alignment horizontal="center"/>
    </xf>
    <xf numFmtId="0" fontId="21" fillId="2" borderId="35" xfId="0" applyFont="1" applyFill="1" applyBorder="1"/>
    <xf numFmtId="0" fontId="3" fillId="2" borderId="16" xfId="0" applyFont="1" applyFill="1" applyBorder="1"/>
    <xf numFmtId="0" fontId="6" fillId="2" borderId="20" xfId="0" applyFont="1" applyFill="1" applyBorder="1"/>
    <xf numFmtId="0" fontId="22" fillId="2" borderId="25" xfId="0" applyFont="1" applyFill="1" applyBorder="1" applyAlignment="1">
      <alignment horizontal="center"/>
    </xf>
    <xf numFmtId="0" fontId="22" fillId="2" borderId="1" xfId="0" applyFont="1" applyFill="1" applyBorder="1" applyAlignment="1">
      <alignment horizontal="center"/>
    </xf>
    <xf numFmtId="0" fontId="5"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2" borderId="2" xfId="0" applyFont="1" applyFill="1" applyBorder="1" applyAlignment="1">
      <alignmen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12" fillId="2" borderId="1" xfId="0" applyFont="1" applyFill="1" applyBorder="1" applyAlignment="1">
      <alignment vertical="center" wrapText="1"/>
    </xf>
    <xf numFmtId="0" fontId="8" fillId="2" borderId="5" xfId="0" applyFont="1" applyFill="1" applyBorder="1" applyAlignment="1">
      <alignment horizontal="center" vertical="center" wrapText="1"/>
    </xf>
    <xf numFmtId="0" fontId="3" fillId="2" borderId="9" xfId="0" applyFont="1" applyFill="1" applyBorder="1" applyAlignment="1">
      <alignment horizontal="center"/>
    </xf>
    <xf numFmtId="0" fontId="1" fillId="2" borderId="11" xfId="0"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xf numFmtId="0" fontId="1" fillId="2" borderId="17" xfId="0" applyFont="1" applyFill="1" applyBorder="1" applyAlignment="1">
      <alignment horizontal="center"/>
    </xf>
    <xf numFmtId="0" fontId="1" fillId="2" borderId="21" xfId="0" applyFont="1" applyFill="1" applyBorder="1" applyAlignment="1">
      <alignment horizontal="center"/>
    </xf>
    <xf numFmtId="0" fontId="8" fillId="2" borderId="5"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5" fillId="2" borderId="27" xfId="0" applyFont="1" applyFill="1" applyBorder="1" applyAlignment="1">
      <alignment horizontal="center" vertical="center" wrapText="1"/>
    </xf>
    <xf numFmtId="0" fontId="10" fillId="2" borderId="2"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4" fillId="2" borderId="1" xfId="0" applyFont="1" applyFill="1" applyBorder="1" applyAlignment="1">
      <alignment vertical="center" wrapText="1"/>
    </xf>
    <xf numFmtId="0" fontId="5" fillId="2" borderId="1" xfId="0" applyFont="1" applyFill="1" applyBorder="1" applyAlignment="1">
      <alignment vertical="center" wrapText="1"/>
    </xf>
    <xf numFmtId="0" fontId="14" fillId="2" borderId="1" xfId="0" applyFont="1" applyFill="1" applyBorder="1" applyAlignment="1">
      <alignment horizontal="left" vertical="center" wrapText="1"/>
    </xf>
    <xf numFmtId="49" fontId="7" fillId="2" borderId="1" xfId="0" applyNumberFormat="1" applyFont="1" applyFill="1" applyBorder="1" applyAlignment="1">
      <alignment horizontal="left" vertical="top" wrapText="1"/>
    </xf>
    <xf numFmtId="0" fontId="1" fillId="2" borderId="2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8" fillId="2" borderId="28"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49" fontId="1" fillId="2" borderId="11" xfId="0" applyNumberFormat="1" applyFont="1" applyFill="1" applyBorder="1" applyAlignment="1">
      <alignment horizontal="center"/>
    </xf>
    <xf numFmtId="0" fontId="13" fillId="2" borderId="16" xfId="0" applyFont="1" applyFill="1" applyBorder="1"/>
    <xf numFmtId="0" fontId="6" fillId="2" borderId="17" xfId="0" applyFont="1" applyFill="1" applyBorder="1" applyAlignment="1">
      <alignment horizontal="center"/>
    </xf>
    <xf numFmtId="0" fontId="6" fillId="2" borderId="1" xfId="0" applyFont="1" applyFill="1" applyBorder="1" applyAlignment="1">
      <alignment horizontal="center"/>
    </xf>
    <xf numFmtId="49" fontId="1" fillId="2" borderId="17" xfId="0" applyNumberFormat="1" applyFont="1" applyFill="1" applyBorder="1" applyAlignment="1">
      <alignment horizontal="center"/>
    </xf>
    <xf numFmtId="0" fontId="13" fillId="2" borderId="20" xfId="0" applyFont="1" applyFill="1" applyBorder="1"/>
    <xf numFmtId="0" fontId="6" fillId="2" borderId="29" xfId="0" applyFont="1" applyFill="1" applyBorder="1" applyAlignment="1">
      <alignment horizontal="center"/>
    </xf>
    <xf numFmtId="0" fontId="6" fillId="2" borderId="2" xfId="0" applyFont="1" applyFill="1" applyBorder="1" applyAlignment="1">
      <alignment horizontal="center"/>
    </xf>
    <xf numFmtId="0" fontId="20" fillId="2" borderId="1" xfId="0" applyFont="1" applyFill="1" applyBorder="1" applyAlignment="1">
      <alignment horizontal="center" vertical="center" wrapText="1"/>
    </xf>
    <xf numFmtId="0" fontId="20" fillId="2" borderId="1" xfId="0" applyFont="1" applyFill="1" applyBorder="1" applyAlignment="1">
      <alignment vertical="center" wrapText="1"/>
    </xf>
    <xf numFmtId="0" fontId="6" fillId="2" borderId="27" xfId="0" applyFont="1" applyFill="1" applyBorder="1" applyAlignment="1">
      <alignment horizontal="left" vertical="center"/>
    </xf>
    <xf numFmtId="0" fontId="9"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2" fillId="2" borderId="5" xfId="0"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11"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5" fillId="2" borderId="28" xfId="0" applyFont="1" applyFill="1" applyBorder="1" applyAlignment="1">
      <alignment vertical="center" wrapText="1"/>
    </xf>
    <xf numFmtId="0" fontId="9"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49" fontId="1" fillId="2" borderId="36" xfId="0" applyNumberFormat="1" applyFont="1" applyFill="1" applyBorder="1" applyAlignment="1">
      <alignment horizontal="center"/>
    </xf>
    <xf numFmtId="0" fontId="6" fillId="2" borderId="5" xfId="0" applyFont="1" applyFill="1" applyBorder="1" applyAlignment="1">
      <alignment horizontal="center"/>
    </xf>
    <xf numFmtId="0" fontId="13" fillId="2" borderId="37" xfId="0" applyFont="1" applyFill="1" applyBorder="1"/>
    <xf numFmtId="0" fontId="6" fillId="2" borderId="21" xfId="0" applyFont="1" applyFill="1" applyBorder="1" applyAlignment="1">
      <alignment horizontal="center"/>
    </xf>
    <xf numFmtId="0" fontId="6" fillId="2" borderId="25" xfId="0" applyFont="1" applyFill="1" applyBorder="1" applyAlignment="1">
      <alignment horizont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8" fillId="2" borderId="17" xfId="0" applyFont="1" applyFill="1" applyBorder="1" applyAlignment="1">
      <alignment horizontal="center" vertical="center" wrapText="1"/>
    </xf>
    <xf numFmtId="0" fontId="5" fillId="2" borderId="0" xfId="0" applyFont="1" applyFill="1" applyBorder="1" applyAlignment="1">
      <alignment vertical="center" wrapText="1"/>
    </xf>
    <xf numFmtId="0" fontId="12" fillId="2" borderId="2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5" fillId="2" borderId="4" xfId="0" applyFont="1" applyFill="1" applyBorder="1" applyAlignment="1">
      <alignment vertical="center" wrapText="1"/>
    </xf>
    <xf numFmtId="0" fontId="7" fillId="2" borderId="36" xfId="0" applyFont="1" applyFill="1" applyBorder="1" applyAlignment="1">
      <alignment horizontal="center" vertical="center" wrapText="1"/>
    </xf>
    <xf numFmtId="0" fontId="7" fillId="2" borderId="28" xfId="0" applyFont="1" applyFill="1" applyBorder="1" applyAlignment="1">
      <alignment vertical="center" wrapText="1"/>
    </xf>
    <xf numFmtId="0" fontId="7" fillId="2" borderId="5" xfId="0" applyFont="1" applyFill="1" applyBorder="1" applyAlignment="1">
      <alignment horizontal="center" vertical="center" wrapText="1"/>
    </xf>
    <xf numFmtId="0" fontId="13" fillId="2" borderId="37" xfId="0" applyFont="1" applyFill="1" applyBorder="1" applyAlignment="1">
      <alignment horizontal="left" vertical="center" wrapText="1"/>
    </xf>
    <xf numFmtId="0" fontId="8" fillId="2" borderId="36" xfId="0" applyFont="1" applyFill="1" applyBorder="1" applyAlignment="1">
      <alignment horizontal="center" vertical="center" wrapText="1"/>
    </xf>
    <xf numFmtId="0" fontId="8" fillId="2" borderId="28"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8" fillId="2" borderId="15" xfId="0" applyFont="1" applyFill="1" applyBorder="1" applyAlignment="1">
      <alignment horizontal="left" vertical="center" wrapText="1"/>
    </xf>
    <xf numFmtId="0" fontId="12" fillId="2" borderId="20" xfId="0" applyFont="1" applyFill="1" applyBorder="1" applyAlignment="1">
      <alignment vertical="center" wrapText="1"/>
    </xf>
    <xf numFmtId="0" fontId="12" fillId="2" borderId="20" xfId="0" applyFont="1" applyFill="1" applyBorder="1" applyAlignment="1">
      <alignment horizontal="left" wrapText="1"/>
    </xf>
    <xf numFmtId="0" fontId="12" fillId="2" borderId="20" xfId="0" applyFont="1" applyFill="1" applyBorder="1" applyAlignment="1">
      <alignment horizontal="center" vertical="center" wrapText="1"/>
    </xf>
    <xf numFmtId="0" fontId="8" fillId="2" borderId="25"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12" fillId="2" borderId="26" xfId="0" applyFont="1" applyFill="1" applyBorder="1" applyAlignment="1">
      <alignment horizontal="left" vertical="center" wrapText="1"/>
    </xf>
    <xf numFmtId="0" fontId="8" fillId="2" borderId="4" xfId="0" applyFont="1" applyFill="1" applyBorder="1" applyAlignment="1">
      <alignment vertical="center" wrapText="1"/>
    </xf>
    <xf numFmtId="0" fontId="7" fillId="2" borderId="1" xfId="0" applyFont="1" applyFill="1" applyBorder="1" applyAlignment="1">
      <alignment horizontal="center" vertical="center"/>
    </xf>
    <xf numFmtId="0" fontId="5" fillId="2" borderId="0" xfId="0" applyFont="1" applyFill="1" applyAlignment="1">
      <alignment vertical="center" wrapText="1"/>
    </xf>
    <xf numFmtId="0" fontId="17" fillId="2" borderId="1" xfId="0" applyFont="1" applyFill="1" applyBorder="1" applyAlignment="1">
      <alignment vertical="center" wrapText="1"/>
    </xf>
    <xf numFmtId="0" fontId="13" fillId="2" borderId="1" xfId="0" applyFont="1" applyFill="1" applyBorder="1" applyAlignment="1">
      <alignment vertical="center" wrapText="1"/>
    </xf>
    <xf numFmtId="0" fontId="3" fillId="2" borderId="15" xfId="0" applyFont="1" applyFill="1" applyBorder="1" applyAlignment="1">
      <alignment horizontal="center"/>
    </xf>
    <xf numFmtId="0" fontId="6" fillId="2" borderId="22" xfId="0" applyFont="1" applyFill="1" applyBorder="1" applyAlignment="1">
      <alignment horizontal="left"/>
    </xf>
    <xf numFmtId="0" fontId="7" fillId="2" borderId="23" xfId="0" applyFont="1" applyFill="1" applyBorder="1" applyAlignment="1">
      <alignment horizontal="center" vertical="center" wrapText="1"/>
    </xf>
    <xf numFmtId="0" fontId="6" fillId="2" borderId="23" xfId="0" applyFont="1" applyFill="1" applyBorder="1" applyAlignment="1">
      <alignment horizontal="left"/>
    </xf>
    <xf numFmtId="0" fontId="6" fillId="2" borderId="24" xfId="0" applyFont="1" applyFill="1" applyBorder="1" applyAlignment="1">
      <alignment horizontal="left"/>
    </xf>
    <xf numFmtId="0" fontId="3" fillId="2" borderId="15"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4" xfId="0" applyFont="1" applyFill="1" applyBorder="1" applyAlignment="1">
      <alignment horizontal="left"/>
    </xf>
    <xf numFmtId="0" fontId="1" fillId="2" borderId="18" xfId="0" applyFont="1" applyFill="1" applyBorder="1" applyAlignment="1">
      <alignment horizontal="left"/>
    </xf>
    <xf numFmtId="0" fontId="1" fillId="2" borderId="19" xfId="0" applyFont="1" applyFill="1" applyBorder="1" applyAlignment="1">
      <alignment horizontal="left"/>
    </xf>
    <xf numFmtId="0" fontId="3" fillId="2" borderId="39" xfId="0" applyFont="1" applyFill="1" applyBorder="1" applyAlignment="1">
      <alignment horizontal="right"/>
    </xf>
    <xf numFmtId="0" fontId="3" fillId="2" borderId="13" xfId="0" applyFont="1" applyFill="1" applyBorder="1" applyAlignment="1">
      <alignment horizontal="right"/>
    </xf>
    <xf numFmtId="0" fontId="3" fillId="2" borderId="14" xfId="0" applyFont="1" applyFill="1" applyBorder="1" applyAlignment="1">
      <alignment horizontal="right"/>
    </xf>
    <xf numFmtId="0" fontId="3" fillId="2" borderId="33" xfId="0" applyFont="1" applyFill="1" applyBorder="1" applyAlignment="1">
      <alignment horizontal="right"/>
    </xf>
    <xf numFmtId="0" fontId="3" fillId="2" borderId="34" xfId="0" applyFont="1" applyFill="1" applyBorder="1" applyAlignment="1">
      <alignment horizontal="right"/>
    </xf>
    <xf numFmtId="0" fontId="1" fillId="2" borderId="15" xfId="0" applyFont="1" applyFill="1" applyBorder="1" applyAlignment="1">
      <alignment horizontal="left"/>
    </xf>
    <xf numFmtId="0" fontId="1" fillId="2" borderId="1" xfId="0" applyFont="1" applyFill="1" applyBorder="1" applyAlignment="1">
      <alignment horizontal="left"/>
    </xf>
    <xf numFmtId="0" fontId="6" fillId="2" borderId="25" xfId="0" applyFont="1" applyFill="1" applyBorder="1" applyAlignment="1">
      <alignment horizontal="left"/>
    </xf>
    <xf numFmtId="0" fontId="6" fillId="2" borderId="2" xfId="0" applyFont="1" applyFill="1" applyBorder="1" applyAlignment="1">
      <alignment horizontal="left"/>
    </xf>
    <xf numFmtId="0" fontId="3" fillId="2" borderId="2" xfId="0" applyFont="1" applyFill="1" applyBorder="1" applyAlignment="1">
      <alignment horizontal="right"/>
    </xf>
    <xf numFmtId="0" fontId="6" fillId="2" borderId="4" xfId="0" applyFont="1" applyFill="1" applyBorder="1" applyAlignment="1">
      <alignment horizontal="left"/>
    </xf>
    <xf numFmtId="0" fontId="6" fillId="2" borderId="18" xfId="0" applyFont="1" applyFill="1" applyBorder="1" applyAlignment="1">
      <alignment horizontal="left"/>
    </xf>
    <xf numFmtId="0" fontId="6" fillId="2" borderId="19" xfId="0" applyFont="1" applyFill="1" applyBorder="1" applyAlignment="1">
      <alignment horizontal="left"/>
    </xf>
    <xf numFmtId="0" fontId="3" fillId="2" borderId="17" xfId="0" applyFont="1" applyFill="1" applyBorder="1" applyAlignment="1">
      <alignment horizontal="right"/>
    </xf>
    <xf numFmtId="0" fontId="3" fillId="2" borderId="1" xfId="0" applyFont="1" applyFill="1" applyBorder="1" applyAlignment="1">
      <alignment horizontal="right"/>
    </xf>
    <xf numFmtId="0" fontId="1" fillId="2" borderId="12" xfId="0" applyFont="1" applyFill="1" applyBorder="1" applyAlignment="1">
      <alignment horizontal="left"/>
    </xf>
    <xf numFmtId="0" fontId="1" fillId="2" borderId="13" xfId="0" applyFont="1" applyFill="1" applyBorder="1" applyAlignment="1">
      <alignment horizontal="left"/>
    </xf>
    <xf numFmtId="0" fontId="1" fillId="2" borderId="14" xfId="0" applyFont="1" applyFill="1" applyBorder="1" applyAlignment="1">
      <alignment horizontal="left"/>
    </xf>
    <xf numFmtId="0" fontId="5" fillId="2" borderId="1" xfId="0" applyFont="1" applyFill="1" applyBorder="1" applyAlignment="1">
      <alignment horizontal="center" vertical="center" wrapText="1"/>
    </xf>
    <xf numFmtId="0" fontId="3" fillId="2" borderId="6" xfId="0" applyFont="1" applyFill="1" applyBorder="1" applyAlignment="1">
      <alignment horizontal="right"/>
    </xf>
    <xf numFmtId="0" fontId="3" fillId="2" borderId="7" xfId="0" applyFont="1" applyFill="1" applyBorder="1" applyAlignment="1">
      <alignment horizontal="right"/>
    </xf>
    <xf numFmtId="0" fontId="3" fillId="2" borderId="8" xfId="0" applyFont="1" applyFill="1" applyBorder="1" applyAlignment="1">
      <alignment horizontal="right"/>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4" xfId="0" applyFont="1" applyFill="1" applyBorder="1" applyAlignment="1">
      <alignment horizontal="left"/>
    </xf>
    <xf numFmtId="0" fontId="6" fillId="2" borderId="30" xfId="0" applyFont="1" applyFill="1" applyBorder="1" applyAlignment="1">
      <alignment horizontal="left"/>
    </xf>
    <xf numFmtId="0" fontId="6" fillId="2" borderId="27" xfId="0" applyFont="1" applyFill="1" applyBorder="1" applyAlignment="1">
      <alignment horizontal="left"/>
    </xf>
    <xf numFmtId="0" fontId="6" fillId="2" borderId="31" xfId="0" applyFont="1" applyFill="1" applyBorder="1" applyAlignment="1">
      <alignment horizontal="left"/>
    </xf>
    <xf numFmtId="0" fontId="1" fillId="2" borderId="0" xfId="0" applyFont="1" applyFill="1" applyAlignment="1">
      <alignment horizontal="right" vertical="center"/>
    </xf>
    <xf numFmtId="0" fontId="2" fillId="2" borderId="0" xfId="0" applyFont="1" applyFill="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 fillId="2" borderId="5" xfId="0" applyFont="1" applyFill="1" applyBorder="1" applyAlignment="1">
      <alignment horizontal="left"/>
    </xf>
  </cellXfs>
  <cellStyles count="2">
    <cellStyle name="Обычный" xfId="0" builtinId="0"/>
    <cellStyle name="Обычный 2" xfId="1"/>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1"/>
  <sheetViews>
    <sheetView tabSelected="1" topLeftCell="A115" zoomScale="93" zoomScaleNormal="93" workbookViewId="0">
      <selection activeCell="K203" sqref="K203"/>
    </sheetView>
  </sheetViews>
  <sheetFormatPr defaultRowHeight="15" x14ac:dyDescent="0.25"/>
  <cols>
    <col min="1" max="1" width="5.85546875" style="2" customWidth="1"/>
    <col min="2" max="2" width="41.7109375" style="2" customWidth="1"/>
    <col min="3" max="3" width="14.7109375" style="8" customWidth="1"/>
    <col min="4" max="4" width="14.85546875" style="2" customWidth="1"/>
    <col min="5" max="5" width="13.5703125" style="2" customWidth="1"/>
    <col min="6" max="7" width="12.140625" style="2" customWidth="1"/>
    <col min="8" max="8" width="12" style="2" customWidth="1"/>
    <col min="9" max="9" width="36.140625" style="2" customWidth="1"/>
    <col min="10" max="16384" width="9.140625" style="2"/>
  </cols>
  <sheetData>
    <row r="1" spans="1:9" x14ac:dyDescent="0.25">
      <c r="A1" s="184" t="s">
        <v>19</v>
      </c>
      <c r="B1" s="184"/>
      <c r="C1" s="184"/>
      <c r="D1" s="184"/>
      <c r="E1" s="184"/>
      <c r="F1" s="184"/>
      <c r="G1" s="184"/>
      <c r="H1" s="184"/>
      <c r="I1" s="184"/>
    </row>
    <row r="2" spans="1:9" ht="18" customHeight="1" x14ac:dyDescent="0.25">
      <c r="A2" s="185" t="s">
        <v>7</v>
      </c>
      <c r="B2" s="185"/>
      <c r="C2" s="185"/>
      <c r="D2" s="185"/>
      <c r="E2" s="185"/>
      <c r="F2" s="185"/>
      <c r="G2" s="185"/>
      <c r="H2" s="185"/>
      <c r="I2" s="185"/>
    </row>
    <row r="3" spans="1:9" x14ac:dyDescent="0.25">
      <c r="A3" s="185" t="s">
        <v>412</v>
      </c>
      <c r="B3" s="185"/>
      <c r="C3" s="185"/>
      <c r="D3" s="185"/>
      <c r="E3" s="185"/>
      <c r="F3" s="185"/>
      <c r="G3" s="185"/>
      <c r="H3" s="185"/>
      <c r="I3" s="185"/>
    </row>
    <row r="4" spans="1:9" x14ac:dyDescent="0.25">
      <c r="A4" s="185"/>
      <c r="B4" s="185"/>
      <c r="C4" s="185"/>
      <c r="D4" s="185"/>
      <c r="E4" s="185"/>
      <c r="F4" s="185"/>
      <c r="G4" s="185"/>
      <c r="H4" s="185"/>
      <c r="I4" s="185"/>
    </row>
    <row r="5" spans="1:9" s="9" customFormat="1" ht="15" customHeight="1" x14ac:dyDescent="0.2">
      <c r="A5" s="174" t="s">
        <v>5</v>
      </c>
      <c r="B5" s="174" t="s">
        <v>0</v>
      </c>
      <c r="C5" s="174" t="s">
        <v>1</v>
      </c>
      <c r="D5" s="174" t="s">
        <v>2</v>
      </c>
      <c r="E5" s="174" t="s">
        <v>6</v>
      </c>
      <c r="F5" s="174" t="s">
        <v>11</v>
      </c>
      <c r="G5" s="174"/>
      <c r="H5" s="174"/>
      <c r="I5" s="174" t="s">
        <v>3</v>
      </c>
    </row>
    <row r="6" spans="1:9" s="9" customFormat="1" ht="21.75" customHeight="1" x14ac:dyDescent="0.2">
      <c r="A6" s="174"/>
      <c r="B6" s="174"/>
      <c r="C6" s="174"/>
      <c r="D6" s="174"/>
      <c r="E6" s="174"/>
      <c r="F6" s="41" t="s">
        <v>8</v>
      </c>
      <c r="G6" s="41" t="s">
        <v>9</v>
      </c>
      <c r="H6" s="41" t="s">
        <v>10</v>
      </c>
      <c r="I6" s="174"/>
    </row>
    <row r="7" spans="1:9" s="10" customFormat="1" ht="72" customHeight="1" x14ac:dyDescent="0.2">
      <c r="A7" s="186">
        <v>1</v>
      </c>
      <c r="B7" s="42" t="s">
        <v>51</v>
      </c>
      <c r="C7" s="41" t="s">
        <v>4</v>
      </c>
      <c r="D7" s="43" t="s">
        <v>13</v>
      </c>
      <c r="E7" s="44" t="s">
        <v>54</v>
      </c>
      <c r="F7" s="44">
        <v>30</v>
      </c>
      <c r="G7" s="44">
        <v>30</v>
      </c>
      <c r="H7" s="44"/>
      <c r="I7" s="45" t="s">
        <v>55</v>
      </c>
    </row>
    <row r="8" spans="1:9" ht="45.75" customHeight="1" x14ac:dyDescent="0.25">
      <c r="A8" s="187"/>
      <c r="B8" s="46" t="s">
        <v>52</v>
      </c>
      <c r="C8" s="41" t="s">
        <v>4</v>
      </c>
      <c r="D8" s="44" t="s">
        <v>15</v>
      </c>
      <c r="E8" s="44" t="s">
        <v>56</v>
      </c>
      <c r="F8" s="44">
        <v>32</v>
      </c>
      <c r="G8" s="44">
        <v>32</v>
      </c>
      <c r="H8" s="47"/>
      <c r="I8" s="48" t="s">
        <v>57</v>
      </c>
    </row>
    <row r="9" spans="1:9" ht="56.25" customHeight="1" x14ac:dyDescent="0.25">
      <c r="A9" s="187"/>
      <c r="B9" s="42" t="s">
        <v>53</v>
      </c>
      <c r="C9" s="41" t="s">
        <v>4</v>
      </c>
      <c r="D9" s="44" t="s">
        <v>14</v>
      </c>
      <c r="E9" s="49" t="s">
        <v>58</v>
      </c>
      <c r="F9" s="44">
        <v>60</v>
      </c>
      <c r="G9" s="44">
        <v>60</v>
      </c>
      <c r="H9" s="47"/>
      <c r="I9" s="48" t="s">
        <v>59</v>
      </c>
    </row>
    <row r="10" spans="1:9" ht="87" customHeight="1" thickBot="1" x14ac:dyDescent="0.3">
      <c r="A10" s="187"/>
      <c r="B10" s="42" t="s">
        <v>413</v>
      </c>
      <c r="C10" s="41" t="s">
        <v>4</v>
      </c>
      <c r="D10" s="44" t="s">
        <v>14</v>
      </c>
      <c r="E10" s="49" t="s">
        <v>60</v>
      </c>
      <c r="F10" s="44">
        <v>50</v>
      </c>
      <c r="G10" s="44">
        <v>50</v>
      </c>
      <c r="H10" s="47"/>
      <c r="I10" s="48" t="s">
        <v>414</v>
      </c>
    </row>
    <row r="11" spans="1:9" s="11" customFormat="1" ht="16.5" thickBot="1" x14ac:dyDescent="0.3">
      <c r="A11" s="175" t="s">
        <v>18</v>
      </c>
      <c r="B11" s="176"/>
      <c r="C11" s="176"/>
      <c r="D11" s="176"/>
      <c r="E11" s="177"/>
      <c r="F11" s="50">
        <f>SUM(F5:F10)</f>
        <v>172</v>
      </c>
      <c r="G11" s="50">
        <f t="shared" ref="G11:H11" si="0">SUM(G5:G10)</f>
        <v>172</v>
      </c>
      <c r="H11" s="50">
        <f t="shared" si="0"/>
        <v>0</v>
      </c>
      <c r="I11" s="17"/>
    </row>
    <row r="12" spans="1:9" x14ac:dyDescent="0.25">
      <c r="A12" s="51">
        <v>1</v>
      </c>
      <c r="B12" s="171" t="s">
        <v>21</v>
      </c>
      <c r="C12" s="172"/>
      <c r="D12" s="172"/>
      <c r="E12" s="173"/>
      <c r="F12" s="52">
        <f>SUM(F7:F10)</f>
        <v>172</v>
      </c>
      <c r="G12" s="52">
        <f t="shared" ref="G12:H12" si="1">SUM(G7:G10)</f>
        <v>172</v>
      </c>
      <c r="H12" s="52">
        <f t="shared" si="1"/>
        <v>0</v>
      </c>
      <c r="I12" s="53"/>
    </row>
    <row r="13" spans="1:9" x14ac:dyDescent="0.25">
      <c r="A13" s="54">
        <v>0</v>
      </c>
      <c r="B13" s="153" t="s">
        <v>20</v>
      </c>
      <c r="C13" s="154"/>
      <c r="D13" s="154"/>
      <c r="E13" s="155"/>
      <c r="F13" s="1">
        <v>0</v>
      </c>
      <c r="G13" s="1">
        <v>0</v>
      </c>
      <c r="H13" s="1"/>
      <c r="I13" s="18"/>
    </row>
    <row r="14" spans="1:9" x14ac:dyDescent="0.25">
      <c r="A14" s="54">
        <v>0</v>
      </c>
      <c r="B14" s="153" t="s">
        <v>22</v>
      </c>
      <c r="C14" s="154"/>
      <c r="D14" s="154"/>
      <c r="E14" s="155"/>
      <c r="F14" s="1">
        <v>0</v>
      </c>
      <c r="G14" s="1">
        <v>0</v>
      </c>
      <c r="H14" s="1"/>
      <c r="I14" s="18"/>
    </row>
    <row r="15" spans="1:9" ht="15.75" thickBot="1" x14ac:dyDescent="0.3">
      <c r="A15" s="55">
        <v>0</v>
      </c>
      <c r="B15" s="178" t="s">
        <v>23</v>
      </c>
      <c r="C15" s="179"/>
      <c r="D15" s="179"/>
      <c r="E15" s="180"/>
      <c r="F15" s="19">
        <v>0</v>
      </c>
      <c r="G15" s="19">
        <v>0</v>
      </c>
      <c r="H15" s="19"/>
      <c r="I15" s="20"/>
    </row>
    <row r="16" spans="1:9" ht="41.25" customHeight="1" x14ac:dyDescent="0.25">
      <c r="A16" s="49">
        <v>2</v>
      </c>
      <c r="B16" s="56" t="s">
        <v>36</v>
      </c>
      <c r="C16" s="41" t="s">
        <v>4</v>
      </c>
      <c r="D16" s="44" t="s">
        <v>37</v>
      </c>
      <c r="E16" s="44" t="s">
        <v>68</v>
      </c>
      <c r="F16" s="44">
        <v>35</v>
      </c>
      <c r="G16" s="44">
        <v>35</v>
      </c>
      <c r="H16" s="44"/>
      <c r="I16" s="57"/>
    </row>
    <row r="17" spans="1:9" ht="38.25" x14ac:dyDescent="0.25">
      <c r="A17" s="44">
        <v>3</v>
      </c>
      <c r="B17" s="58" t="s">
        <v>61</v>
      </c>
      <c r="C17" s="41" t="s">
        <v>31</v>
      </c>
      <c r="D17" s="44" t="s">
        <v>69</v>
      </c>
      <c r="E17" s="44" t="s">
        <v>70</v>
      </c>
      <c r="F17" s="44">
        <v>30</v>
      </c>
      <c r="G17" s="44">
        <v>30</v>
      </c>
      <c r="H17" s="44"/>
      <c r="I17" s="59" t="s">
        <v>71</v>
      </c>
    </row>
    <row r="18" spans="1:9" ht="38.25" x14ac:dyDescent="0.25">
      <c r="A18" s="44">
        <v>4</v>
      </c>
      <c r="B18" s="58" t="s">
        <v>62</v>
      </c>
      <c r="C18" s="41" t="s">
        <v>4</v>
      </c>
      <c r="D18" s="44" t="s">
        <v>37</v>
      </c>
      <c r="E18" s="44" t="s">
        <v>38</v>
      </c>
      <c r="F18" s="44">
        <v>20</v>
      </c>
      <c r="G18" s="44">
        <v>10</v>
      </c>
      <c r="H18" s="44"/>
      <c r="I18" s="59" t="s">
        <v>72</v>
      </c>
    </row>
    <row r="19" spans="1:9" ht="25.5" x14ac:dyDescent="0.25">
      <c r="A19" s="44">
        <v>5</v>
      </c>
      <c r="B19" s="58" t="s">
        <v>41</v>
      </c>
      <c r="C19" s="41" t="s">
        <v>17</v>
      </c>
      <c r="D19" s="44" t="s">
        <v>39</v>
      </c>
      <c r="E19" s="44" t="s">
        <v>73</v>
      </c>
      <c r="F19" s="44">
        <v>40</v>
      </c>
      <c r="G19" s="44">
        <v>0</v>
      </c>
      <c r="H19" s="44"/>
      <c r="I19" s="59" t="s">
        <v>74</v>
      </c>
    </row>
    <row r="20" spans="1:9" ht="42.75" customHeight="1" x14ac:dyDescent="0.25">
      <c r="A20" s="44">
        <v>6</v>
      </c>
      <c r="B20" s="58" t="s">
        <v>63</v>
      </c>
      <c r="C20" s="41" t="s">
        <v>4</v>
      </c>
      <c r="D20" s="44" t="s">
        <v>37</v>
      </c>
      <c r="E20" s="44" t="s">
        <v>75</v>
      </c>
      <c r="F20" s="44">
        <v>40</v>
      </c>
      <c r="G20" s="44">
        <v>40</v>
      </c>
      <c r="H20" s="44"/>
      <c r="I20" s="59"/>
    </row>
    <row r="21" spans="1:9" ht="52.5" x14ac:dyDescent="0.25">
      <c r="A21" s="44">
        <v>7</v>
      </c>
      <c r="B21" s="58" t="s">
        <v>64</v>
      </c>
      <c r="C21" s="41" t="s">
        <v>35</v>
      </c>
      <c r="D21" s="44" t="s">
        <v>14</v>
      </c>
      <c r="E21" s="44" t="s">
        <v>40</v>
      </c>
      <c r="F21" s="44">
        <v>119</v>
      </c>
      <c r="G21" s="44">
        <v>119</v>
      </c>
      <c r="H21" s="44"/>
      <c r="I21" s="59" t="s">
        <v>76</v>
      </c>
    </row>
    <row r="22" spans="1:9" ht="38.25" x14ac:dyDescent="0.25">
      <c r="A22" s="44">
        <v>8</v>
      </c>
      <c r="B22" s="58" t="s">
        <v>65</v>
      </c>
      <c r="C22" s="41" t="s">
        <v>32</v>
      </c>
      <c r="D22" s="44" t="s">
        <v>39</v>
      </c>
      <c r="E22" s="44" t="s">
        <v>40</v>
      </c>
      <c r="F22" s="44">
        <v>40</v>
      </c>
      <c r="G22" s="44">
        <v>40</v>
      </c>
      <c r="H22" s="44"/>
      <c r="I22" s="59" t="s">
        <v>77</v>
      </c>
    </row>
    <row r="23" spans="1:9" ht="52.5" x14ac:dyDescent="0.25">
      <c r="A23" s="44">
        <v>9</v>
      </c>
      <c r="B23" s="58" t="s">
        <v>24</v>
      </c>
      <c r="C23" s="41" t="s">
        <v>26</v>
      </c>
      <c r="D23" s="44" t="s">
        <v>39</v>
      </c>
      <c r="E23" s="44" t="s">
        <v>78</v>
      </c>
      <c r="F23" s="44">
        <v>30</v>
      </c>
      <c r="G23" s="44">
        <v>30</v>
      </c>
      <c r="H23" s="44"/>
      <c r="I23" s="59" t="s">
        <v>79</v>
      </c>
    </row>
    <row r="24" spans="1:9" ht="45.75" customHeight="1" x14ac:dyDescent="0.25">
      <c r="A24" s="44">
        <v>10</v>
      </c>
      <c r="B24" s="58" t="s">
        <v>66</v>
      </c>
      <c r="C24" s="41" t="s">
        <v>25</v>
      </c>
      <c r="D24" s="43" t="s">
        <v>13</v>
      </c>
      <c r="E24" s="44" t="s">
        <v>80</v>
      </c>
      <c r="F24" s="44">
        <v>50</v>
      </c>
      <c r="G24" s="44">
        <v>0</v>
      </c>
      <c r="H24" s="44"/>
      <c r="I24" s="59" t="s">
        <v>81</v>
      </c>
    </row>
    <row r="25" spans="1:9" ht="52.5" customHeight="1" x14ac:dyDescent="0.25">
      <c r="A25" s="44">
        <v>11</v>
      </c>
      <c r="B25" s="58" t="s">
        <v>67</v>
      </c>
      <c r="C25" s="41" t="s">
        <v>17</v>
      </c>
      <c r="D25" s="44" t="s">
        <v>16</v>
      </c>
      <c r="E25" s="44" t="s">
        <v>82</v>
      </c>
      <c r="F25" s="44">
        <v>10</v>
      </c>
      <c r="G25" s="44">
        <v>10</v>
      </c>
      <c r="H25" s="44"/>
      <c r="I25" s="59" t="s">
        <v>83</v>
      </c>
    </row>
    <row r="26" spans="1:9" ht="14.25" customHeight="1" thickBot="1" x14ac:dyDescent="0.3">
      <c r="A26" s="170" t="s">
        <v>42</v>
      </c>
      <c r="B26" s="170"/>
      <c r="C26" s="170"/>
      <c r="D26" s="170"/>
      <c r="E26" s="170"/>
      <c r="F26" s="14">
        <f>SUM(F16:F25)</f>
        <v>414</v>
      </c>
      <c r="G26" s="14">
        <f t="shared" ref="G26:H26" si="2">SUM(G16:G25)</f>
        <v>314</v>
      </c>
      <c r="H26" s="14">
        <f t="shared" si="2"/>
        <v>0</v>
      </c>
      <c r="I26" s="15"/>
    </row>
    <row r="27" spans="1:9" x14ac:dyDescent="0.25">
      <c r="A27" s="51">
        <v>3</v>
      </c>
      <c r="B27" s="171" t="s">
        <v>21</v>
      </c>
      <c r="C27" s="172"/>
      <c r="D27" s="172"/>
      <c r="E27" s="173"/>
      <c r="F27" s="52">
        <f>SUM(F16+F18+F20)</f>
        <v>95</v>
      </c>
      <c r="G27" s="52">
        <f>SUM(G16+G18+G20)</f>
        <v>85</v>
      </c>
      <c r="H27" s="52">
        <f t="shared" ref="H27" si="3">SUM(H16+H20)</f>
        <v>0</v>
      </c>
      <c r="I27" s="53"/>
    </row>
    <row r="28" spans="1:9" x14ac:dyDescent="0.25">
      <c r="A28" s="54">
        <v>1</v>
      </c>
      <c r="B28" s="153" t="s">
        <v>20</v>
      </c>
      <c r="C28" s="154"/>
      <c r="D28" s="154"/>
      <c r="E28" s="155"/>
      <c r="F28" s="1">
        <f>SUM(F25)</f>
        <v>10</v>
      </c>
      <c r="G28" s="1">
        <f>SUM(G25)</f>
        <v>10</v>
      </c>
      <c r="H28" s="1"/>
      <c r="I28" s="18"/>
    </row>
    <row r="29" spans="1:9" x14ac:dyDescent="0.25">
      <c r="A29" s="54">
        <v>6</v>
      </c>
      <c r="B29" s="153" t="s">
        <v>22</v>
      </c>
      <c r="C29" s="154"/>
      <c r="D29" s="154"/>
      <c r="E29" s="155"/>
      <c r="F29" s="1">
        <f>SUM(F17+F19+F21+F22+F23+F24)</f>
        <v>309</v>
      </c>
      <c r="G29" s="1">
        <f>SUM(G17+G19+G21+G22+G23+G24)</f>
        <v>219</v>
      </c>
      <c r="H29" s="1"/>
      <c r="I29" s="18"/>
    </row>
    <row r="30" spans="1:9" ht="15.75" thickBot="1" x14ac:dyDescent="0.3">
      <c r="A30" s="55">
        <v>0</v>
      </c>
      <c r="B30" s="178" t="s">
        <v>23</v>
      </c>
      <c r="C30" s="179"/>
      <c r="D30" s="179"/>
      <c r="E30" s="180"/>
      <c r="F30" s="19">
        <v>0</v>
      </c>
      <c r="G30" s="19">
        <v>0</v>
      </c>
      <c r="H30" s="19"/>
      <c r="I30" s="20"/>
    </row>
    <row r="31" spans="1:9" ht="38.25" customHeight="1" x14ac:dyDescent="0.25">
      <c r="A31" s="49">
        <v>12</v>
      </c>
      <c r="B31" s="60" t="s">
        <v>28</v>
      </c>
      <c r="C31" s="61" t="s">
        <v>125</v>
      </c>
      <c r="D31" s="62" t="s">
        <v>44</v>
      </c>
      <c r="E31" s="63" t="s">
        <v>96</v>
      </c>
      <c r="F31" s="64">
        <v>53</v>
      </c>
      <c r="G31" s="65">
        <v>13</v>
      </c>
      <c r="H31" s="41"/>
      <c r="I31" s="66" t="s">
        <v>97</v>
      </c>
    </row>
    <row r="32" spans="1:9" ht="69" customHeight="1" x14ac:dyDescent="0.25">
      <c r="A32" s="44">
        <v>13</v>
      </c>
      <c r="B32" s="60" t="s">
        <v>27</v>
      </c>
      <c r="C32" s="61" t="s">
        <v>4</v>
      </c>
      <c r="D32" s="63" t="s">
        <v>98</v>
      </c>
      <c r="E32" s="44" t="s">
        <v>46</v>
      </c>
      <c r="F32" s="44">
        <v>65</v>
      </c>
      <c r="G32" s="47"/>
      <c r="H32" s="67"/>
      <c r="I32" s="68" t="s">
        <v>99</v>
      </c>
    </row>
    <row r="33" spans="1:9" ht="47.25" customHeight="1" x14ac:dyDescent="0.25">
      <c r="A33" s="49">
        <v>14</v>
      </c>
      <c r="B33" s="69" t="s">
        <v>84</v>
      </c>
      <c r="C33" s="61" t="s">
        <v>4</v>
      </c>
      <c r="D33" s="62" t="s">
        <v>44</v>
      </c>
      <c r="E33" s="63" t="s">
        <v>100</v>
      </c>
      <c r="F33" s="64">
        <v>60</v>
      </c>
      <c r="G33" s="65"/>
      <c r="H33" s="41"/>
      <c r="I33" s="66" t="s">
        <v>101</v>
      </c>
    </row>
    <row r="34" spans="1:9" ht="73.5" x14ac:dyDescent="0.25">
      <c r="A34" s="44">
        <v>15</v>
      </c>
      <c r="B34" s="46" t="s">
        <v>85</v>
      </c>
      <c r="C34" s="70" t="s">
        <v>23</v>
      </c>
      <c r="D34" s="44" t="s">
        <v>34</v>
      </c>
      <c r="E34" s="44" t="s">
        <v>102</v>
      </c>
      <c r="F34" s="44">
        <v>30</v>
      </c>
      <c r="G34" s="47">
        <v>10</v>
      </c>
      <c r="H34" s="67"/>
      <c r="I34" s="66" t="s">
        <v>103</v>
      </c>
    </row>
    <row r="35" spans="1:9" ht="52.5" x14ac:dyDescent="0.25">
      <c r="A35" s="44">
        <v>16</v>
      </c>
      <c r="B35" s="46" t="s">
        <v>86</v>
      </c>
      <c r="C35" s="70" t="s">
        <v>31</v>
      </c>
      <c r="D35" s="44" t="s">
        <v>12</v>
      </c>
      <c r="E35" s="44" t="s">
        <v>104</v>
      </c>
      <c r="F35" s="44">
        <v>50</v>
      </c>
      <c r="G35" s="47"/>
      <c r="H35" s="67"/>
      <c r="I35" s="66" t="s">
        <v>105</v>
      </c>
    </row>
    <row r="36" spans="1:9" ht="45" x14ac:dyDescent="0.25">
      <c r="A36" s="49">
        <v>17</v>
      </c>
      <c r="B36" s="58" t="s">
        <v>87</v>
      </c>
      <c r="C36" s="70" t="s">
        <v>125</v>
      </c>
      <c r="D36" s="44" t="s">
        <v>50</v>
      </c>
      <c r="E36" s="44" t="s">
        <v>106</v>
      </c>
      <c r="F36" s="49">
        <v>60</v>
      </c>
      <c r="G36" s="49"/>
      <c r="H36" s="71"/>
      <c r="I36" s="72" t="s">
        <v>107</v>
      </c>
    </row>
    <row r="37" spans="1:9" ht="45" customHeight="1" x14ac:dyDescent="0.25">
      <c r="A37" s="49">
        <v>18</v>
      </c>
      <c r="B37" s="46" t="s">
        <v>49</v>
      </c>
      <c r="C37" s="70" t="s">
        <v>25</v>
      </c>
      <c r="D37" s="44" t="s">
        <v>45</v>
      </c>
      <c r="E37" s="44" t="s">
        <v>108</v>
      </c>
      <c r="F37" s="44">
        <v>120</v>
      </c>
      <c r="G37" s="47">
        <v>50</v>
      </c>
      <c r="H37" s="67"/>
      <c r="I37" s="68" t="s">
        <v>122</v>
      </c>
    </row>
    <row r="38" spans="1:9" ht="43.5" customHeight="1" x14ac:dyDescent="0.25">
      <c r="A38" s="44">
        <v>19</v>
      </c>
      <c r="B38" s="46" t="s">
        <v>88</v>
      </c>
      <c r="C38" s="61" t="s">
        <v>4</v>
      </c>
      <c r="D38" s="44" t="s">
        <v>45</v>
      </c>
      <c r="E38" s="44" t="s">
        <v>109</v>
      </c>
      <c r="F38" s="44">
        <v>35</v>
      </c>
      <c r="G38" s="47">
        <v>35</v>
      </c>
      <c r="H38" s="41">
        <v>35</v>
      </c>
      <c r="I38" s="73"/>
    </row>
    <row r="39" spans="1:9" ht="38.25" x14ac:dyDescent="0.25">
      <c r="A39" s="44">
        <v>20</v>
      </c>
      <c r="B39" s="46" t="s">
        <v>89</v>
      </c>
      <c r="C39" s="61" t="s">
        <v>4</v>
      </c>
      <c r="D39" s="44" t="s">
        <v>47</v>
      </c>
      <c r="E39" s="44" t="s">
        <v>110</v>
      </c>
      <c r="F39" s="44">
        <v>35</v>
      </c>
      <c r="G39" s="47">
        <v>35</v>
      </c>
      <c r="H39" s="41">
        <v>35</v>
      </c>
      <c r="I39" s="73"/>
    </row>
    <row r="40" spans="1:9" ht="38.25" x14ac:dyDescent="0.25">
      <c r="A40" s="44">
        <v>21</v>
      </c>
      <c r="B40" s="58" t="s">
        <v>90</v>
      </c>
      <c r="C40" s="61" t="s">
        <v>4</v>
      </c>
      <c r="D40" s="44" t="s">
        <v>111</v>
      </c>
      <c r="E40" s="44" t="s">
        <v>112</v>
      </c>
      <c r="F40" s="44">
        <v>30</v>
      </c>
      <c r="G40" s="44"/>
      <c r="H40" s="44">
        <v>30</v>
      </c>
      <c r="I40" s="57" t="s">
        <v>121</v>
      </c>
    </row>
    <row r="41" spans="1:9" ht="51" x14ac:dyDescent="0.25">
      <c r="A41" s="44">
        <v>22</v>
      </c>
      <c r="B41" s="46" t="s">
        <v>43</v>
      </c>
      <c r="C41" s="61" t="s">
        <v>4</v>
      </c>
      <c r="D41" s="44" t="s">
        <v>47</v>
      </c>
      <c r="E41" s="44" t="s">
        <v>113</v>
      </c>
      <c r="F41" s="44">
        <v>45</v>
      </c>
      <c r="G41" s="47">
        <v>45</v>
      </c>
      <c r="H41" s="41">
        <v>45</v>
      </c>
      <c r="I41" s="74"/>
    </row>
    <row r="42" spans="1:9" ht="56.25" x14ac:dyDescent="0.25">
      <c r="A42" s="49">
        <v>23</v>
      </c>
      <c r="B42" s="58" t="s">
        <v>91</v>
      </c>
      <c r="C42" s="61" t="s">
        <v>25</v>
      </c>
      <c r="D42" s="44" t="s">
        <v>29</v>
      </c>
      <c r="E42" s="49" t="s">
        <v>114</v>
      </c>
      <c r="F42" s="49">
        <v>12</v>
      </c>
      <c r="G42" s="49"/>
      <c r="H42" s="75"/>
      <c r="I42" s="76" t="s">
        <v>115</v>
      </c>
    </row>
    <row r="43" spans="1:9" ht="45" x14ac:dyDescent="0.25">
      <c r="A43" s="44">
        <v>24</v>
      </c>
      <c r="B43" s="77" t="s">
        <v>92</v>
      </c>
      <c r="C43" s="61" t="s">
        <v>25</v>
      </c>
      <c r="D43" s="44" t="s">
        <v>29</v>
      </c>
      <c r="E43" s="49" t="s">
        <v>114</v>
      </c>
      <c r="F43" s="49">
        <v>14</v>
      </c>
      <c r="G43" s="49"/>
      <c r="H43" s="75"/>
      <c r="I43" s="76" t="s">
        <v>116</v>
      </c>
    </row>
    <row r="44" spans="1:9" ht="45" x14ac:dyDescent="0.25">
      <c r="A44" s="44">
        <v>25</v>
      </c>
      <c r="B44" s="77" t="s">
        <v>93</v>
      </c>
      <c r="C44" s="61" t="s">
        <v>125</v>
      </c>
      <c r="D44" s="44" t="s">
        <v>16</v>
      </c>
      <c r="E44" s="49" t="s">
        <v>114</v>
      </c>
      <c r="F44" s="49">
        <v>10</v>
      </c>
      <c r="G44" s="49"/>
      <c r="H44" s="75"/>
      <c r="I44" s="76" t="s">
        <v>117</v>
      </c>
    </row>
    <row r="45" spans="1:9" ht="38.25" x14ac:dyDescent="0.25">
      <c r="A45" s="44">
        <v>26</v>
      </c>
      <c r="B45" s="77" t="s">
        <v>94</v>
      </c>
      <c r="C45" s="61" t="s">
        <v>125</v>
      </c>
      <c r="D45" s="44" t="s">
        <v>16</v>
      </c>
      <c r="E45" s="49" t="s">
        <v>46</v>
      </c>
      <c r="F45" s="49">
        <v>10</v>
      </c>
      <c r="G45" s="49"/>
      <c r="H45" s="75"/>
      <c r="I45" s="76" t="s">
        <v>118</v>
      </c>
    </row>
    <row r="46" spans="1:9" ht="36" customHeight="1" x14ac:dyDescent="0.25">
      <c r="A46" s="78">
        <v>27</v>
      </c>
      <c r="B46" s="58" t="s">
        <v>95</v>
      </c>
      <c r="C46" s="61" t="s">
        <v>31</v>
      </c>
      <c r="D46" s="44" t="s">
        <v>119</v>
      </c>
      <c r="E46" s="44" t="s">
        <v>120</v>
      </c>
      <c r="F46" s="44">
        <v>17</v>
      </c>
      <c r="G46" s="44">
        <v>17</v>
      </c>
      <c r="H46" s="44"/>
      <c r="I46" s="59" t="s">
        <v>124</v>
      </c>
    </row>
    <row r="47" spans="1:9" s="6" customFormat="1" ht="16.5" thickBot="1" x14ac:dyDescent="0.3">
      <c r="A47" s="165" t="s">
        <v>30</v>
      </c>
      <c r="B47" s="165"/>
      <c r="C47" s="165"/>
      <c r="D47" s="165"/>
      <c r="E47" s="165"/>
      <c r="F47" s="21">
        <f>SUM(F31:F46)</f>
        <v>646</v>
      </c>
      <c r="G47" s="21">
        <f t="shared" ref="G47:H47" si="4">SUM(G31:G46)</f>
        <v>205</v>
      </c>
      <c r="H47" s="21">
        <f t="shared" si="4"/>
        <v>145</v>
      </c>
      <c r="I47" s="22"/>
    </row>
    <row r="48" spans="1:9" s="6" customFormat="1" x14ac:dyDescent="0.25">
      <c r="A48" s="79" t="s">
        <v>48</v>
      </c>
      <c r="B48" s="161" t="s">
        <v>21</v>
      </c>
      <c r="C48" s="161"/>
      <c r="D48" s="161"/>
      <c r="E48" s="161"/>
      <c r="F48" s="52">
        <f>SUM(F41+F40+F39+F38+F33+F32)</f>
        <v>270</v>
      </c>
      <c r="G48" s="52">
        <f t="shared" ref="G48:H48" si="5">SUM(G41+G40+G39+G38+G33+G32)</f>
        <v>115</v>
      </c>
      <c r="H48" s="52">
        <f t="shared" si="5"/>
        <v>145</v>
      </c>
      <c r="I48" s="80"/>
    </row>
    <row r="49" spans="1:9" s="6" customFormat="1" x14ac:dyDescent="0.25">
      <c r="A49" s="54">
        <v>5</v>
      </c>
      <c r="B49" s="162" t="s">
        <v>20</v>
      </c>
      <c r="C49" s="162"/>
      <c r="D49" s="162"/>
      <c r="E49" s="162"/>
      <c r="F49" s="1">
        <f>SUM(F42:F46)</f>
        <v>63</v>
      </c>
      <c r="G49" s="1">
        <f>SUM(G42:G46)</f>
        <v>17</v>
      </c>
      <c r="H49" s="1"/>
      <c r="I49" s="23"/>
    </row>
    <row r="50" spans="1:9" s="6" customFormat="1" x14ac:dyDescent="0.25">
      <c r="A50" s="54">
        <v>4</v>
      </c>
      <c r="B50" s="162" t="s">
        <v>22</v>
      </c>
      <c r="C50" s="162"/>
      <c r="D50" s="162"/>
      <c r="E50" s="162"/>
      <c r="F50" s="1">
        <f>SUM(F37+F36+F35+F31)</f>
        <v>283</v>
      </c>
      <c r="G50" s="1">
        <f>SUM(G37+G36+G35+G31)</f>
        <v>63</v>
      </c>
      <c r="H50" s="1"/>
      <c r="I50" s="23"/>
    </row>
    <row r="51" spans="1:9" s="6" customFormat="1" x14ac:dyDescent="0.25">
      <c r="A51" s="81">
        <v>1</v>
      </c>
      <c r="B51" s="166" t="s">
        <v>23</v>
      </c>
      <c r="C51" s="167"/>
      <c r="D51" s="167"/>
      <c r="E51" s="168"/>
      <c r="F51" s="82">
        <f>SUM(F34)</f>
        <v>30</v>
      </c>
      <c r="G51" s="82">
        <f>SUM(G34)</f>
        <v>10</v>
      </c>
      <c r="H51" s="1"/>
      <c r="I51" s="23"/>
    </row>
    <row r="52" spans="1:9" s="6" customFormat="1" ht="15.75" x14ac:dyDescent="0.25">
      <c r="A52" s="169" t="s">
        <v>33</v>
      </c>
      <c r="B52" s="170"/>
      <c r="C52" s="170"/>
      <c r="D52" s="170"/>
      <c r="E52" s="170"/>
      <c r="F52" s="16">
        <f>SUM(F47+F26+F11)</f>
        <v>1232</v>
      </c>
      <c r="G52" s="16">
        <f t="shared" ref="G52:H52" si="6">SUM(G47+G26+G11)</f>
        <v>691</v>
      </c>
      <c r="H52" s="16">
        <f t="shared" si="6"/>
        <v>145</v>
      </c>
      <c r="I52" s="24"/>
    </row>
    <row r="53" spans="1:9" s="6" customFormat="1" x14ac:dyDescent="0.25">
      <c r="A53" s="83" t="s">
        <v>123</v>
      </c>
      <c r="B53" s="162" t="s">
        <v>21</v>
      </c>
      <c r="C53" s="162"/>
      <c r="D53" s="162"/>
      <c r="E53" s="162"/>
      <c r="F53" s="82">
        <f>SUM(F48+F27+F12)</f>
        <v>537</v>
      </c>
      <c r="G53" s="82">
        <f t="shared" ref="G53:H53" si="7">SUM(G48+G27+G12)</f>
        <v>372</v>
      </c>
      <c r="H53" s="82">
        <f t="shared" si="7"/>
        <v>145</v>
      </c>
      <c r="I53" s="84"/>
    </row>
    <row r="54" spans="1:9" s="6" customFormat="1" x14ac:dyDescent="0.25">
      <c r="A54" s="54">
        <v>6</v>
      </c>
      <c r="B54" s="162" t="s">
        <v>20</v>
      </c>
      <c r="C54" s="162"/>
      <c r="D54" s="162"/>
      <c r="E54" s="162"/>
      <c r="F54" s="82">
        <f>SUM(F49+F28+F13)</f>
        <v>73</v>
      </c>
      <c r="G54" s="82">
        <f>SUM(G49+G28+G13)</f>
        <v>27</v>
      </c>
      <c r="H54" s="1"/>
      <c r="I54" s="23"/>
    </row>
    <row r="55" spans="1:9" s="6" customFormat="1" x14ac:dyDescent="0.25">
      <c r="A55" s="54">
        <v>10</v>
      </c>
      <c r="B55" s="162" t="s">
        <v>22</v>
      </c>
      <c r="C55" s="162"/>
      <c r="D55" s="162"/>
      <c r="E55" s="162"/>
      <c r="F55" s="82">
        <f>SUM(F50+F29+F14)</f>
        <v>592</v>
      </c>
      <c r="G55" s="82">
        <f>SUM(G50+G29+G14)</f>
        <v>282</v>
      </c>
      <c r="H55" s="1"/>
      <c r="I55" s="23"/>
    </row>
    <row r="56" spans="1:9" s="6" customFormat="1" x14ac:dyDescent="0.25">
      <c r="A56" s="85">
        <v>1</v>
      </c>
      <c r="B56" s="181" t="s">
        <v>23</v>
      </c>
      <c r="C56" s="182"/>
      <c r="D56" s="182"/>
      <c r="E56" s="183"/>
      <c r="F56" s="86">
        <f>SUM(F51+F30+F15)</f>
        <v>30</v>
      </c>
      <c r="G56" s="86">
        <f>SUM(G51+G30+G15)</f>
        <v>10</v>
      </c>
      <c r="H56" s="26"/>
      <c r="I56" s="27"/>
    </row>
    <row r="57" spans="1:9" s="6" customFormat="1" ht="30" x14ac:dyDescent="0.25">
      <c r="A57" s="87">
        <v>28</v>
      </c>
      <c r="B57" s="88" t="s">
        <v>225</v>
      </c>
      <c r="C57" s="89" t="s">
        <v>35</v>
      </c>
      <c r="D57" s="87" t="s">
        <v>226</v>
      </c>
      <c r="E57" s="87" t="s">
        <v>227</v>
      </c>
      <c r="F57" s="87">
        <v>2</v>
      </c>
      <c r="G57" s="87">
        <v>2</v>
      </c>
      <c r="H57" s="44"/>
      <c r="I57" s="90" t="s">
        <v>228</v>
      </c>
    </row>
    <row r="58" spans="1:9" s="6" customFormat="1" ht="157.5" x14ac:dyDescent="0.25">
      <c r="A58" s="91">
        <v>29</v>
      </c>
      <c r="B58" s="58" t="s">
        <v>126</v>
      </c>
      <c r="C58" s="78" t="s">
        <v>4</v>
      </c>
      <c r="D58" s="44" t="s">
        <v>142</v>
      </c>
      <c r="E58" s="44" t="s">
        <v>143</v>
      </c>
      <c r="F58" s="44">
        <v>200</v>
      </c>
      <c r="G58" s="44"/>
      <c r="H58" s="41">
        <v>100</v>
      </c>
      <c r="I58" s="92" t="s">
        <v>144</v>
      </c>
    </row>
    <row r="59" spans="1:9" s="6" customFormat="1" ht="51" x14ac:dyDescent="0.25">
      <c r="A59" s="91">
        <v>30</v>
      </c>
      <c r="B59" s="56" t="s">
        <v>127</v>
      </c>
      <c r="C59" s="78" t="s">
        <v>17</v>
      </c>
      <c r="D59" s="49" t="s">
        <v>16</v>
      </c>
      <c r="E59" s="44" t="s">
        <v>145</v>
      </c>
      <c r="F59" s="49">
        <v>10</v>
      </c>
      <c r="G59" s="49"/>
      <c r="H59" s="75"/>
      <c r="I59" s="93" t="s">
        <v>146</v>
      </c>
    </row>
    <row r="60" spans="1:9" s="6" customFormat="1" ht="42" x14ac:dyDescent="0.25">
      <c r="A60" s="91">
        <v>31</v>
      </c>
      <c r="B60" s="58" t="s">
        <v>128</v>
      </c>
      <c r="C60" s="78" t="s">
        <v>170</v>
      </c>
      <c r="D60" s="44" t="s">
        <v>34</v>
      </c>
      <c r="E60" s="44" t="s">
        <v>147</v>
      </c>
      <c r="F60" s="94">
        <v>30</v>
      </c>
      <c r="G60" s="44"/>
      <c r="H60" s="67"/>
      <c r="I60" s="68" t="s">
        <v>148</v>
      </c>
    </row>
    <row r="61" spans="1:9" s="6" customFormat="1" ht="51" x14ac:dyDescent="0.25">
      <c r="A61" s="91">
        <v>32</v>
      </c>
      <c r="B61" s="58" t="s">
        <v>129</v>
      </c>
      <c r="C61" s="78" t="s">
        <v>4</v>
      </c>
      <c r="D61" s="44" t="s">
        <v>149</v>
      </c>
      <c r="E61" s="44" t="s">
        <v>147</v>
      </c>
      <c r="F61" s="94">
        <v>160</v>
      </c>
      <c r="G61" s="44">
        <v>50</v>
      </c>
      <c r="H61" s="41">
        <v>60</v>
      </c>
      <c r="I61" s="74"/>
    </row>
    <row r="62" spans="1:9" s="6" customFormat="1" ht="38.25" x14ac:dyDescent="0.25">
      <c r="A62" s="91">
        <v>33</v>
      </c>
      <c r="B62" s="56" t="s">
        <v>130</v>
      </c>
      <c r="C62" s="78" t="s">
        <v>171</v>
      </c>
      <c r="D62" s="49" t="s">
        <v>16</v>
      </c>
      <c r="E62" s="44" t="s">
        <v>150</v>
      </c>
      <c r="F62" s="49">
        <v>16</v>
      </c>
      <c r="G62" s="49"/>
      <c r="H62" s="75"/>
      <c r="I62" s="95" t="s">
        <v>151</v>
      </c>
    </row>
    <row r="63" spans="1:9" s="6" customFormat="1" ht="38.25" x14ac:dyDescent="0.25">
      <c r="A63" s="91">
        <v>34</v>
      </c>
      <c r="B63" s="58" t="s">
        <v>131</v>
      </c>
      <c r="C63" s="78" t="s">
        <v>32</v>
      </c>
      <c r="D63" s="44" t="s">
        <v>39</v>
      </c>
      <c r="E63" s="44" t="s">
        <v>152</v>
      </c>
      <c r="F63" s="44">
        <v>80</v>
      </c>
      <c r="G63" s="44"/>
      <c r="H63" s="67"/>
      <c r="I63" s="96" t="s">
        <v>153</v>
      </c>
    </row>
    <row r="64" spans="1:9" s="6" customFormat="1" ht="105" x14ac:dyDescent="0.25">
      <c r="A64" s="91">
        <v>35</v>
      </c>
      <c r="B64" s="58" t="s">
        <v>132</v>
      </c>
      <c r="C64" s="78" t="s">
        <v>23</v>
      </c>
      <c r="D64" s="44" t="s">
        <v>34</v>
      </c>
      <c r="E64" s="44" t="s">
        <v>154</v>
      </c>
      <c r="F64" s="44">
        <v>80</v>
      </c>
      <c r="G64" s="44">
        <v>80</v>
      </c>
      <c r="H64" s="67"/>
      <c r="I64" s="68" t="s">
        <v>155</v>
      </c>
    </row>
    <row r="65" spans="1:9" s="6" customFormat="1" ht="25.5" x14ac:dyDescent="0.25">
      <c r="A65" s="91">
        <v>36</v>
      </c>
      <c r="B65" s="58" t="s">
        <v>133</v>
      </c>
      <c r="C65" s="78" t="s">
        <v>125</v>
      </c>
      <c r="D65" s="44" t="s">
        <v>34</v>
      </c>
      <c r="E65" s="44" t="s">
        <v>156</v>
      </c>
      <c r="F65" s="44">
        <v>40</v>
      </c>
      <c r="G65" s="44">
        <v>40</v>
      </c>
      <c r="H65" s="67"/>
      <c r="I65" s="68" t="s">
        <v>157</v>
      </c>
    </row>
    <row r="66" spans="1:9" s="6" customFormat="1" ht="52.5" x14ac:dyDescent="0.25">
      <c r="A66" s="91">
        <v>37</v>
      </c>
      <c r="B66" s="58" t="s">
        <v>134</v>
      </c>
      <c r="C66" s="78" t="s">
        <v>25</v>
      </c>
      <c r="D66" s="44" t="s">
        <v>34</v>
      </c>
      <c r="E66" s="44" t="s">
        <v>156</v>
      </c>
      <c r="F66" s="44">
        <v>50</v>
      </c>
      <c r="G66" s="44">
        <v>25</v>
      </c>
      <c r="H66" s="67"/>
      <c r="I66" s="68" t="s">
        <v>158</v>
      </c>
    </row>
    <row r="67" spans="1:9" s="6" customFormat="1" ht="38.25" x14ac:dyDescent="0.25">
      <c r="A67" s="91">
        <v>38</v>
      </c>
      <c r="B67" s="58" t="s">
        <v>135</v>
      </c>
      <c r="C67" s="78" t="s">
        <v>170</v>
      </c>
      <c r="D67" s="44" t="s">
        <v>34</v>
      </c>
      <c r="E67" s="44" t="s">
        <v>159</v>
      </c>
      <c r="F67" s="44">
        <v>30</v>
      </c>
      <c r="G67" s="44"/>
      <c r="H67" s="67"/>
      <c r="I67" s="68" t="s">
        <v>160</v>
      </c>
    </row>
    <row r="68" spans="1:9" s="6" customFormat="1" ht="81" customHeight="1" x14ac:dyDescent="0.25">
      <c r="A68" s="91">
        <v>39</v>
      </c>
      <c r="B68" s="46" t="s">
        <v>136</v>
      </c>
      <c r="C68" s="78" t="s">
        <v>4</v>
      </c>
      <c r="D68" s="44" t="s">
        <v>34</v>
      </c>
      <c r="E68" s="49" t="s">
        <v>161</v>
      </c>
      <c r="F68" s="49">
        <v>20</v>
      </c>
      <c r="G68" s="49"/>
      <c r="H68" s="97">
        <v>10</v>
      </c>
      <c r="I68" s="98" t="s">
        <v>162</v>
      </c>
    </row>
    <row r="69" spans="1:9" s="6" customFormat="1" ht="81" customHeight="1" x14ac:dyDescent="0.25">
      <c r="A69" s="44">
        <v>40</v>
      </c>
      <c r="B69" s="46" t="s">
        <v>231</v>
      </c>
      <c r="C69" s="78" t="s">
        <v>234</v>
      </c>
      <c r="D69" s="44" t="s">
        <v>119</v>
      </c>
      <c r="E69" s="49" t="s">
        <v>232</v>
      </c>
      <c r="F69" s="49">
        <v>7</v>
      </c>
      <c r="G69" s="49">
        <v>7</v>
      </c>
      <c r="H69" s="99"/>
      <c r="I69" s="98" t="s">
        <v>233</v>
      </c>
    </row>
    <row r="70" spans="1:9" s="6" customFormat="1" ht="37.5" customHeight="1" x14ac:dyDescent="0.25">
      <c r="A70" s="91">
        <v>41</v>
      </c>
      <c r="B70" s="77" t="s">
        <v>137</v>
      </c>
      <c r="C70" s="78" t="s">
        <v>32</v>
      </c>
      <c r="D70" s="44" t="s">
        <v>29</v>
      </c>
      <c r="E70" s="49" t="s">
        <v>159</v>
      </c>
      <c r="F70" s="49">
        <v>10</v>
      </c>
      <c r="G70" s="49"/>
      <c r="H70" s="75"/>
      <c r="I70" s="93" t="s">
        <v>163</v>
      </c>
    </row>
    <row r="71" spans="1:9" s="6" customFormat="1" x14ac:dyDescent="0.25">
      <c r="A71" s="91">
        <v>42</v>
      </c>
      <c r="B71" s="58" t="s">
        <v>138</v>
      </c>
      <c r="C71" s="78" t="s">
        <v>23</v>
      </c>
      <c r="D71" s="44" t="s">
        <v>34</v>
      </c>
      <c r="E71" s="44" t="s">
        <v>164</v>
      </c>
      <c r="F71" s="44">
        <v>60</v>
      </c>
      <c r="G71" s="44"/>
      <c r="H71" s="67"/>
      <c r="I71" s="74"/>
    </row>
    <row r="72" spans="1:9" s="6" customFormat="1" ht="49.5" customHeight="1" x14ac:dyDescent="0.25">
      <c r="A72" s="91">
        <v>43</v>
      </c>
      <c r="B72" s="58" t="s">
        <v>139</v>
      </c>
      <c r="C72" s="78" t="s">
        <v>4</v>
      </c>
      <c r="D72" s="44" t="s">
        <v>34</v>
      </c>
      <c r="E72" s="44" t="s">
        <v>165</v>
      </c>
      <c r="F72" s="44">
        <v>35</v>
      </c>
      <c r="G72" s="44">
        <v>35</v>
      </c>
      <c r="H72" s="67"/>
      <c r="I72" s="74"/>
    </row>
    <row r="73" spans="1:9" s="6" customFormat="1" ht="45.75" customHeight="1" x14ac:dyDescent="0.25">
      <c r="A73" s="91">
        <v>44</v>
      </c>
      <c r="B73" s="56" t="s">
        <v>140</v>
      </c>
      <c r="C73" s="78" t="s">
        <v>4</v>
      </c>
      <c r="D73" s="49" t="s">
        <v>166</v>
      </c>
      <c r="E73" s="44" t="s">
        <v>167</v>
      </c>
      <c r="F73" s="49">
        <v>48</v>
      </c>
      <c r="G73" s="49">
        <v>48</v>
      </c>
      <c r="H73" s="97">
        <v>50</v>
      </c>
      <c r="I73" s="98" t="s">
        <v>229</v>
      </c>
    </row>
    <row r="74" spans="1:9" s="6" customFormat="1" ht="25.5" x14ac:dyDescent="0.25">
      <c r="A74" s="91">
        <v>45</v>
      </c>
      <c r="B74" s="56" t="s">
        <v>141</v>
      </c>
      <c r="C74" s="78" t="s">
        <v>23</v>
      </c>
      <c r="D74" s="49" t="s">
        <v>29</v>
      </c>
      <c r="E74" s="44" t="s">
        <v>168</v>
      </c>
      <c r="F74" s="49">
        <v>4</v>
      </c>
      <c r="G74" s="49">
        <v>1</v>
      </c>
      <c r="H74" s="75"/>
      <c r="I74" s="76" t="s">
        <v>230</v>
      </c>
    </row>
    <row r="75" spans="1:9" s="6" customFormat="1" ht="16.5" thickBot="1" x14ac:dyDescent="0.3">
      <c r="A75" s="165" t="s">
        <v>169</v>
      </c>
      <c r="B75" s="165"/>
      <c r="C75" s="165"/>
      <c r="D75" s="165"/>
      <c r="E75" s="165"/>
      <c r="F75" s="21">
        <f>SUM(F57:F74)</f>
        <v>882</v>
      </c>
      <c r="G75" s="21">
        <f t="shared" ref="G75:H75" si="8">SUM(G57:G74)</f>
        <v>288</v>
      </c>
      <c r="H75" s="21">
        <f t="shared" si="8"/>
        <v>220</v>
      </c>
      <c r="I75" s="22"/>
    </row>
    <row r="76" spans="1:9" s="6" customFormat="1" x14ac:dyDescent="0.25">
      <c r="A76" s="79" t="s">
        <v>172</v>
      </c>
      <c r="B76" s="161" t="s">
        <v>21</v>
      </c>
      <c r="C76" s="161"/>
      <c r="D76" s="161"/>
      <c r="E76" s="161"/>
      <c r="F76" s="52">
        <f>SUM(F73+F72+F68+F61+F58)</f>
        <v>463</v>
      </c>
      <c r="G76" s="52">
        <f>SUM(G73+G72+G68+G61+G58)</f>
        <v>133</v>
      </c>
      <c r="H76" s="52">
        <f>SUM(H73+H72+H68+H61+H58)</f>
        <v>220</v>
      </c>
      <c r="I76" s="80"/>
    </row>
    <row r="77" spans="1:9" s="6" customFormat="1" x14ac:dyDescent="0.25">
      <c r="A77" s="54">
        <v>5</v>
      </c>
      <c r="B77" s="162" t="s">
        <v>20</v>
      </c>
      <c r="C77" s="162"/>
      <c r="D77" s="162"/>
      <c r="E77" s="162"/>
      <c r="F77" s="1">
        <f>SUM(F70+F69+F62+F59+F57)</f>
        <v>45</v>
      </c>
      <c r="G77" s="1">
        <f>SUM(G70+G69+G62+G59+G57)</f>
        <v>9</v>
      </c>
      <c r="H77" s="1"/>
      <c r="I77" s="23"/>
    </row>
    <row r="78" spans="1:9" s="6" customFormat="1" x14ac:dyDescent="0.25">
      <c r="A78" s="54">
        <v>5</v>
      </c>
      <c r="B78" s="162" t="s">
        <v>22</v>
      </c>
      <c r="C78" s="162"/>
      <c r="D78" s="162"/>
      <c r="E78" s="162"/>
      <c r="F78" s="1">
        <f>SUM(F67+F66+F65+F63+F60)</f>
        <v>230</v>
      </c>
      <c r="G78" s="1">
        <f>SUM(G67+G66+G65+G63+G60)</f>
        <v>65</v>
      </c>
      <c r="H78" s="1"/>
      <c r="I78" s="23"/>
    </row>
    <row r="79" spans="1:9" s="6" customFormat="1" x14ac:dyDescent="0.25">
      <c r="A79" s="81">
        <v>3</v>
      </c>
      <c r="B79" s="166" t="s">
        <v>23</v>
      </c>
      <c r="C79" s="167"/>
      <c r="D79" s="167"/>
      <c r="E79" s="168"/>
      <c r="F79" s="82">
        <f>SUM(F74+F71+F64)</f>
        <v>144</v>
      </c>
      <c r="G79" s="82">
        <f>SUM(G74+G71+G64)</f>
        <v>81</v>
      </c>
      <c r="H79" s="1"/>
      <c r="I79" s="23"/>
    </row>
    <row r="80" spans="1:9" s="6" customFormat="1" ht="38.25" x14ac:dyDescent="0.25">
      <c r="A80" s="44">
        <v>46</v>
      </c>
      <c r="B80" s="58" t="s">
        <v>173</v>
      </c>
      <c r="C80" s="78" t="s">
        <v>31</v>
      </c>
      <c r="D80" s="44" t="s">
        <v>174</v>
      </c>
      <c r="E80" s="44" t="s">
        <v>175</v>
      </c>
      <c r="F80" s="44">
        <v>16</v>
      </c>
      <c r="G80" s="44"/>
      <c r="H80" s="44"/>
      <c r="I80" s="100" t="s">
        <v>176</v>
      </c>
    </row>
    <row r="81" spans="1:9" s="6" customFormat="1" ht="45" x14ac:dyDescent="0.25">
      <c r="A81" s="44">
        <v>47</v>
      </c>
      <c r="B81" s="58" t="s">
        <v>177</v>
      </c>
      <c r="C81" s="78" t="s">
        <v>4</v>
      </c>
      <c r="D81" s="44" t="s">
        <v>34</v>
      </c>
      <c r="E81" s="44" t="s">
        <v>178</v>
      </c>
      <c r="F81" s="44">
        <v>120</v>
      </c>
      <c r="G81" s="44">
        <v>50</v>
      </c>
      <c r="H81" s="44">
        <v>70</v>
      </c>
      <c r="I81" s="90" t="s">
        <v>179</v>
      </c>
    </row>
    <row r="82" spans="1:9" s="6" customFormat="1" ht="51" x14ac:dyDescent="0.25">
      <c r="A82" s="44">
        <v>48</v>
      </c>
      <c r="B82" s="58" t="s">
        <v>180</v>
      </c>
      <c r="C82" s="78" t="s">
        <v>202</v>
      </c>
      <c r="D82" s="44" t="s">
        <v>16</v>
      </c>
      <c r="E82" s="44" t="s">
        <v>181</v>
      </c>
      <c r="F82" s="44">
        <v>3</v>
      </c>
      <c r="G82" s="44">
        <v>1</v>
      </c>
      <c r="H82" s="44"/>
      <c r="I82" s="90" t="s">
        <v>182</v>
      </c>
    </row>
    <row r="83" spans="1:9" s="6" customFormat="1" ht="25.5" x14ac:dyDescent="0.25">
      <c r="A83" s="78">
        <v>49</v>
      </c>
      <c r="B83" s="101" t="s">
        <v>183</v>
      </c>
      <c r="C83" s="78" t="s">
        <v>125</v>
      </c>
      <c r="D83" s="78" t="s">
        <v>34</v>
      </c>
      <c r="E83" s="78" t="s">
        <v>184</v>
      </c>
      <c r="F83" s="78">
        <v>50</v>
      </c>
      <c r="G83" s="78">
        <v>10</v>
      </c>
      <c r="H83" s="78"/>
      <c r="I83" s="102" t="s">
        <v>185</v>
      </c>
    </row>
    <row r="84" spans="1:9" s="6" customFormat="1" ht="38.25" x14ac:dyDescent="0.25">
      <c r="A84" s="44">
        <v>50</v>
      </c>
      <c r="B84" s="42" t="s">
        <v>186</v>
      </c>
      <c r="C84" s="78" t="s">
        <v>4</v>
      </c>
      <c r="D84" s="44" t="s">
        <v>34</v>
      </c>
      <c r="E84" s="44" t="s">
        <v>187</v>
      </c>
      <c r="F84" s="44">
        <v>35</v>
      </c>
      <c r="G84" s="44">
        <v>35</v>
      </c>
      <c r="H84" s="44">
        <v>35</v>
      </c>
      <c r="I84" s="44"/>
    </row>
    <row r="85" spans="1:9" s="6" customFormat="1" ht="38.25" x14ac:dyDescent="0.25">
      <c r="A85" s="44">
        <v>51</v>
      </c>
      <c r="B85" s="42" t="s">
        <v>188</v>
      </c>
      <c r="C85" s="78" t="s">
        <v>4</v>
      </c>
      <c r="D85" s="78" t="s">
        <v>34</v>
      </c>
      <c r="E85" s="44" t="s">
        <v>189</v>
      </c>
      <c r="F85" s="44">
        <v>35</v>
      </c>
      <c r="G85" s="44">
        <v>35</v>
      </c>
      <c r="H85" s="44">
        <v>35</v>
      </c>
      <c r="I85" s="44"/>
    </row>
    <row r="86" spans="1:9" s="6" customFormat="1" ht="78.75" x14ac:dyDescent="0.25">
      <c r="A86" s="44">
        <v>52</v>
      </c>
      <c r="B86" s="42" t="s">
        <v>190</v>
      </c>
      <c r="C86" s="78" t="s">
        <v>203</v>
      </c>
      <c r="D86" s="44" t="s">
        <v>34</v>
      </c>
      <c r="E86" s="44" t="s">
        <v>189</v>
      </c>
      <c r="F86" s="44">
        <v>65</v>
      </c>
      <c r="G86" s="44">
        <v>65</v>
      </c>
      <c r="H86" s="44"/>
      <c r="I86" s="90" t="s">
        <v>191</v>
      </c>
    </row>
    <row r="87" spans="1:9" s="6" customFormat="1" ht="38.25" x14ac:dyDescent="0.25">
      <c r="A87" s="44">
        <v>53</v>
      </c>
      <c r="B87" s="58" t="s">
        <v>192</v>
      </c>
      <c r="C87" s="78" t="s">
        <v>203</v>
      </c>
      <c r="D87" s="44" t="s">
        <v>34</v>
      </c>
      <c r="E87" s="44" t="s">
        <v>193</v>
      </c>
      <c r="F87" s="44">
        <v>12</v>
      </c>
      <c r="G87" s="44">
        <v>6</v>
      </c>
      <c r="H87" s="44"/>
      <c r="I87" s="100" t="s">
        <v>194</v>
      </c>
    </row>
    <row r="88" spans="1:9" s="6" customFormat="1" ht="22.5" x14ac:dyDescent="0.25">
      <c r="A88" s="44">
        <v>54</v>
      </c>
      <c r="B88" s="42" t="s">
        <v>195</v>
      </c>
      <c r="C88" s="78" t="s">
        <v>204</v>
      </c>
      <c r="D88" s="44" t="s">
        <v>34</v>
      </c>
      <c r="E88" s="44" t="s">
        <v>196</v>
      </c>
      <c r="F88" s="44">
        <v>60</v>
      </c>
      <c r="G88" s="44"/>
      <c r="H88" s="44"/>
      <c r="I88" s="90" t="s">
        <v>197</v>
      </c>
    </row>
    <row r="89" spans="1:9" s="6" customFormat="1" ht="38.25" x14ac:dyDescent="0.25">
      <c r="A89" s="44">
        <v>55</v>
      </c>
      <c r="B89" s="42" t="s">
        <v>198</v>
      </c>
      <c r="C89" s="78" t="s">
        <v>203</v>
      </c>
      <c r="D89" s="44" t="s">
        <v>34</v>
      </c>
      <c r="E89" s="44" t="s">
        <v>199</v>
      </c>
      <c r="F89" s="44">
        <v>70</v>
      </c>
      <c r="G89" s="44"/>
      <c r="H89" s="44"/>
      <c r="I89" s="90" t="s">
        <v>200</v>
      </c>
    </row>
    <row r="90" spans="1:9" s="6" customFormat="1" ht="16.5" thickBot="1" x14ac:dyDescent="0.3">
      <c r="A90" s="165" t="s">
        <v>201</v>
      </c>
      <c r="B90" s="165"/>
      <c r="C90" s="165"/>
      <c r="D90" s="165"/>
      <c r="E90" s="165"/>
      <c r="F90" s="21">
        <f>SUM(F80:F89)</f>
        <v>466</v>
      </c>
      <c r="G90" s="21">
        <f t="shared" ref="G90:H90" si="9">SUM(G80:G89)</f>
        <v>202</v>
      </c>
      <c r="H90" s="21">
        <f t="shared" si="9"/>
        <v>140</v>
      </c>
      <c r="I90" s="22"/>
    </row>
    <row r="91" spans="1:9" s="29" customFormat="1" x14ac:dyDescent="0.25">
      <c r="A91" s="79" t="s">
        <v>205</v>
      </c>
      <c r="B91" s="161" t="s">
        <v>21</v>
      </c>
      <c r="C91" s="161"/>
      <c r="D91" s="161"/>
      <c r="E91" s="161"/>
      <c r="F91" s="52">
        <f>SUM(F81+F84+F85)</f>
        <v>190</v>
      </c>
      <c r="G91" s="52">
        <f t="shared" ref="G91:H91" si="10">SUM(G81+G84+G85)</f>
        <v>120</v>
      </c>
      <c r="H91" s="52">
        <f t="shared" si="10"/>
        <v>140</v>
      </c>
      <c r="I91" s="80"/>
    </row>
    <row r="92" spans="1:9" s="29" customFormat="1" x14ac:dyDescent="0.25">
      <c r="A92" s="54">
        <v>3</v>
      </c>
      <c r="B92" s="162" t="s">
        <v>20</v>
      </c>
      <c r="C92" s="162"/>
      <c r="D92" s="162"/>
      <c r="E92" s="162"/>
      <c r="F92" s="1">
        <f>SUM(F80+F82+F87)</f>
        <v>31</v>
      </c>
      <c r="G92" s="1">
        <f>SUM(G80+G82+G87)</f>
        <v>7</v>
      </c>
      <c r="H92" s="1"/>
      <c r="I92" s="23"/>
    </row>
    <row r="93" spans="1:9" s="29" customFormat="1" x14ac:dyDescent="0.25">
      <c r="A93" s="54">
        <v>4</v>
      </c>
      <c r="B93" s="162" t="s">
        <v>22</v>
      </c>
      <c r="C93" s="162"/>
      <c r="D93" s="162"/>
      <c r="E93" s="162"/>
      <c r="F93" s="1">
        <f>SUM(F83+F86+F88+F89)</f>
        <v>245</v>
      </c>
      <c r="G93" s="1">
        <f>SUM(G83+G86+G88+G89)</f>
        <v>75</v>
      </c>
      <c r="H93" s="1"/>
      <c r="I93" s="23"/>
    </row>
    <row r="94" spans="1:9" s="29" customFormat="1" x14ac:dyDescent="0.25">
      <c r="A94" s="81">
        <v>0</v>
      </c>
      <c r="B94" s="166" t="s">
        <v>23</v>
      </c>
      <c r="C94" s="167"/>
      <c r="D94" s="167"/>
      <c r="E94" s="168"/>
      <c r="F94" s="82">
        <v>0</v>
      </c>
      <c r="G94" s="82">
        <v>0</v>
      </c>
      <c r="H94" s="1"/>
      <c r="I94" s="23"/>
    </row>
    <row r="95" spans="1:9" s="29" customFormat="1" ht="56.25" x14ac:dyDescent="0.25">
      <c r="A95" s="44">
        <v>56</v>
      </c>
      <c r="B95" s="58" t="s">
        <v>206</v>
      </c>
      <c r="C95" s="44" t="s">
        <v>4</v>
      </c>
      <c r="D95" s="44" t="s">
        <v>34</v>
      </c>
      <c r="E95" s="44" t="s">
        <v>213</v>
      </c>
      <c r="F95" s="44">
        <v>80</v>
      </c>
      <c r="G95" s="44">
        <v>80</v>
      </c>
      <c r="H95" s="44">
        <v>60</v>
      </c>
      <c r="I95" s="100" t="s">
        <v>214</v>
      </c>
    </row>
    <row r="96" spans="1:9" s="29" customFormat="1" ht="38.25" x14ac:dyDescent="0.25">
      <c r="A96" s="44">
        <v>57</v>
      </c>
      <c r="B96" s="58" t="s">
        <v>207</v>
      </c>
      <c r="C96" s="44" t="s">
        <v>171</v>
      </c>
      <c r="D96" s="44" t="s">
        <v>16</v>
      </c>
      <c r="E96" s="44" t="s">
        <v>215</v>
      </c>
      <c r="F96" s="44">
        <v>12</v>
      </c>
      <c r="G96" s="44"/>
      <c r="H96" s="44"/>
      <c r="I96" s="100" t="s">
        <v>235</v>
      </c>
    </row>
    <row r="97" spans="1:9" s="29" customFormat="1" ht="45" x14ac:dyDescent="0.25">
      <c r="A97" s="44">
        <v>58</v>
      </c>
      <c r="B97" s="58" t="s">
        <v>208</v>
      </c>
      <c r="C97" s="44" t="s">
        <v>4</v>
      </c>
      <c r="D97" s="44" t="s">
        <v>34</v>
      </c>
      <c r="E97" s="44" t="s">
        <v>215</v>
      </c>
      <c r="F97" s="44">
        <v>120</v>
      </c>
      <c r="G97" s="44">
        <v>60</v>
      </c>
      <c r="H97" s="44"/>
      <c r="I97" s="100" t="s">
        <v>236</v>
      </c>
    </row>
    <row r="98" spans="1:9" s="29" customFormat="1" ht="33.75" x14ac:dyDescent="0.25">
      <c r="A98" s="44">
        <v>59</v>
      </c>
      <c r="B98" s="58" t="s">
        <v>209</v>
      </c>
      <c r="C98" s="44" t="s">
        <v>23</v>
      </c>
      <c r="D98" s="44" t="s">
        <v>34</v>
      </c>
      <c r="E98" s="44" t="s">
        <v>216</v>
      </c>
      <c r="F98" s="44">
        <v>60</v>
      </c>
      <c r="G98" s="44">
        <v>60</v>
      </c>
      <c r="H98" s="44"/>
      <c r="I98" s="100" t="s">
        <v>217</v>
      </c>
    </row>
    <row r="99" spans="1:9" s="29" customFormat="1" ht="56.25" x14ac:dyDescent="0.25">
      <c r="A99" s="44">
        <v>60</v>
      </c>
      <c r="B99" s="58" t="s">
        <v>210</v>
      </c>
      <c r="C99" s="44" t="s">
        <v>4</v>
      </c>
      <c r="D99" s="44" t="s">
        <v>34</v>
      </c>
      <c r="E99" s="44" t="s">
        <v>218</v>
      </c>
      <c r="F99" s="44">
        <v>120</v>
      </c>
      <c r="G99" s="44">
        <v>80</v>
      </c>
      <c r="H99" s="44">
        <v>60</v>
      </c>
      <c r="I99" s="100" t="s">
        <v>219</v>
      </c>
    </row>
    <row r="100" spans="1:9" s="29" customFormat="1" ht="51" x14ac:dyDescent="0.25">
      <c r="A100" s="44">
        <v>61</v>
      </c>
      <c r="B100" s="58" t="s">
        <v>211</v>
      </c>
      <c r="C100" s="44" t="s">
        <v>4</v>
      </c>
      <c r="D100" s="44" t="s">
        <v>34</v>
      </c>
      <c r="E100" s="44" t="s">
        <v>220</v>
      </c>
      <c r="F100" s="44">
        <v>50</v>
      </c>
      <c r="G100" s="44">
        <v>50</v>
      </c>
      <c r="H100" s="44">
        <v>40</v>
      </c>
      <c r="I100" s="100" t="s">
        <v>237</v>
      </c>
    </row>
    <row r="101" spans="1:9" s="29" customFormat="1" ht="39" thickBot="1" x14ac:dyDescent="0.3">
      <c r="A101" s="43">
        <v>62</v>
      </c>
      <c r="B101" s="46" t="s">
        <v>212</v>
      </c>
      <c r="C101" s="43" t="s">
        <v>4</v>
      </c>
      <c r="D101" s="43" t="s">
        <v>34</v>
      </c>
      <c r="E101" s="43" t="s">
        <v>221</v>
      </c>
      <c r="F101" s="43">
        <v>60</v>
      </c>
      <c r="G101" s="43">
        <v>60</v>
      </c>
      <c r="H101" s="43">
        <v>50</v>
      </c>
      <c r="I101" s="100" t="s">
        <v>238</v>
      </c>
    </row>
    <row r="102" spans="1:9" s="29" customFormat="1" ht="16.5" thickBot="1" x14ac:dyDescent="0.3">
      <c r="A102" s="159" t="s">
        <v>222</v>
      </c>
      <c r="B102" s="160"/>
      <c r="C102" s="160"/>
      <c r="D102" s="160"/>
      <c r="E102" s="160"/>
      <c r="F102" s="33">
        <f>SUM(F95:F101)</f>
        <v>502</v>
      </c>
      <c r="G102" s="33">
        <f t="shared" ref="G102:H102" si="11">SUM(G95:G101)</f>
        <v>390</v>
      </c>
      <c r="H102" s="33">
        <f t="shared" si="11"/>
        <v>210</v>
      </c>
      <c r="I102" s="34"/>
    </row>
    <row r="103" spans="1:9" s="29" customFormat="1" x14ac:dyDescent="0.25">
      <c r="A103" s="79" t="s">
        <v>172</v>
      </c>
      <c r="B103" s="161" t="s">
        <v>21</v>
      </c>
      <c r="C103" s="161"/>
      <c r="D103" s="161"/>
      <c r="E103" s="161"/>
      <c r="F103" s="52">
        <f>SUM(F95+F97+F99+F100+F101)</f>
        <v>430</v>
      </c>
      <c r="G103" s="52">
        <f t="shared" ref="G103:H103" si="12">SUM(G95+G97+G99+G100+G101)</f>
        <v>330</v>
      </c>
      <c r="H103" s="52">
        <f t="shared" si="12"/>
        <v>210</v>
      </c>
      <c r="I103" s="80"/>
    </row>
    <row r="104" spans="1:9" s="29" customFormat="1" x14ac:dyDescent="0.25">
      <c r="A104" s="54">
        <v>1</v>
      </c>
      <c r="B104" s="162" t="s">
        <v>20</v>
      </c>
      <c r="C104" s="162"/>
      <c r="D104" s="162"/>
      <c r="E104" s="162"/>
      <c r="F104" s="1">
        <f>SUM(F96)</f>
        <v>12</v>
      </c>
      <c r="G104" s="1">
        <f>SUM(G96)</f>
        <v>0</v>
      </c>
      <c r="H104" s="1"/>
      <c r="I104" s="23"/>
    </row>
    <row r="105" spans="1:9" s="29" customFormat="1" x14ac:dyDescent="0.25">
      <c r="A105" s="54">
        <v>0</v>
      </c>
      <c r="B105" s="162" t="s">
        <v>22</v>
      </c>
      <c r="C105" s="162"/>
      <c r="D105" s="162"/>
      <c r="E105" s="162"/>
      <c r="F105" s="1">
        <v>0</v>
      </c>
      <c r="G105" s="1">
        <v>0</v>
      </c>
      <c r="H105" s="1"/>
      <c r="I105" s="23"/>
    </row>
    <row r="106" spans="1:9" s="29" customFormat="1" ht="15.75" thickBot="1" x14ac:dyDescent="0.3">
      <c r="A106" s="85">
        <v>1</v>
      </c>
      <c r="B106" s="164" t="s">
        <v>23</v>
      </c>
      <c r="C106" s="164"/>
      <c r="D106" s="164"/>
      <c r="E106" s="164"/>
      <c r="F106" s="86">
        <f>SUM(F98)</f>
        <v>60</v>
      </c>
      <c r="G106" s="86">
        <f>SUM(G98)</f>
        <v>60</v>
      </c>
      <c r="H106" s="26"/>
      <c r="I106" s="27"/>
    </row>
    <row r="107" spans="1:9" s="29" customFormat="1" ht="16.5" thickBot="1" x14ac:dyDescent="0.3">
      <c r="A107" s="159" t="s">
        <v>223</v>
      </c>
      <c r="B107" s="160"/>
      <c r="C107" s="160"/>
      <c r="D107" s="160"/>
      <c r="E107" s="160"/>
      <c r="F107" s="35">
        <f t="shared" ref="F107:H108" si="13">SUM(F102+F90+F75+F52)</f>
        <v>3082</v>
      </c>
      <c r="G107" s="35">
        <f t="shared" si="13"/>
        <v>1571</v>
      </c>
      <c r="H107" s="35">
        <f t="shared" si="13"/>
        <v>715</v>
      </c>
      <c r="I107" s="34"/>
    </row>
    <row r="108" spans="1:9" s="29" customFormat="1" x14ac:dyDescent="0.25">
      <c r="A108" s="103" t="s">
        <v>224</v>
      </c>
      <c r="B108" s="188" t="s">
        <v>21</v>
      </c>
      <c r="C108" s="188"/>
      <c r="D108" s="188"/>
      <c r="E108" s="188"/>
      <c r="F108" s="104">
        <f t="shared" si="13"/>
        <v>1620</v>
      </c>
      <c r="G108" s="104">
        <f t="shared" si="13"/>
        <v>955</v>
      </c>
      <c r="H108" s="104">
        <f t="shared" si="13"/>
        <v>715</v>
      </c>
      <c r="I108" s="105"/>
    </row>
    <row r="109" spans="1:9" s="29" customFormat="1" x14ac:dyDescent="0.25">
      <c r="A109" s="54">
        <v>15</v>
      </c>
      <c r="B109" s="162" t="s">
        <v>20</v>
      </c>
      <c r="C109" s="162"/>
      <c r="D109" s="162"/>
      <c r="E109" s="162"/>
      <c r="F109" s="82">
        <f>SUM(F104+F92+F77+F54)</f>
        <v>161</v>
      </c>
      <c r="G109" s="82">
        <f>SUM(G104+G92+G77+G54)</f>
        <v>43</v>
      </c>
      <c r="H109" s="1"/>
      <c r="I109" s="23"/>
    </row>
    <row r="110" spans="1:9" s="29" customFormat="1" x14ac:dyDescent="0.25">
      <c r="A110" s="54">
        <v>19</v>
      </c>
      <c r="B110" s="162" t="s">
        <v>22</v>
      </c>
      <c r="C110" s="162"/>
      <c r="D110" s="162"/>
      <c r="E110" s="162"/>
      <c r="F110" s="82">
        <f>SUM(F93+F78+F105+F55)</f>
        <v>1067</v>
      </c>
      <c r="G110" s="82">
        <f>SUM(G93+G78+G105+G55)</f>
        <v>422</v>
      </c>
      <c r="H110" s="1"/>
      <c r="I110" s="23"/>
    </row>
    <row r="111" spans="1:9" s="29" customFormat="1" ht="15.75" thickBot="1" x14ac:dyDescent="0.3">
      <c r="A111" s="106">
        <v>5</v>
      </c>
      <c r="B111" s="163" t="s">
        <v>23</v>
      </c>
      <c r="C111" s="163"/>
      <c r="D111" s="163"/>
      <c r="E111" s="163"/>
      <c r="F111" s="107">
        <f>SUM(F106+F94+F79+F56)</f>
        <v>234</v>
      </c>
      <c r="G111" s="107">
        <f>SUM(G106+G94+G79+G56)</f>
        <v>151</v>
      </c>
      <c r="H111" s="19"/>
      <c r="I111" s="32"/>
    </row>
    <row r="112" spans="1:9" s="29" customFormat="1" ht="38.25" x14ac:dyDescent="0.25">
      <c r="A112" s="78">
        <v>63</v>
      </c>
      <c r="B112" s="101" t="s">
        <v>239</v>
      </c>
      <c r="C112" s="78" t="s">
        <v>4</v>
      </c>
      <c r="D112" s="78" t="s">
        <v>240</v>
      </c>
      <c r="E112" s="78" t="s">
        <v>241</v>
      </c>
      <c r="F112" s="78">
        <v>50</v>
      </c>
      <c r="G112" s="78">
        <v>50</v>
      </c>
      <c r="H112" s="78">
        <v>40</v>
      </c>
      <c r="I112" s="102" t="s">
        <v>242</v>
      </c>
    </row>
    <row r="113" spans="1:9" s="29" customFormat="1" ht="38.25" x14ac:dyDescent="0.25">
      <c r="A113" s="78">
        <v>64</v>
      </c>
      <c r="B113" s="101" t="s">
        <v>243</v>
      </c>
      <c r="C113" s="78" t="s">
        <v>4</v>
      </c>
      <c r="D113" s="78" t="s">
        <v>240</v>
      </c>
      <c r="E113" s="78" t="s">
        <v>244</v>
      </c>
      <c r="F113" s="78">
        <v>60</v>
      </c>
      <c r="G113" s="78">
        <v>60</v>
      </c>
      <c r="H113" s="78">
        <v>40</v>
      </c>
      <c r="I113" s="102" t="s">
        <v>245</v>
      </c>
    </row>
    <row r="114" spans="1:9" s="29" customFormat="1" ht="38.25" x14ac:dyDescent="0.25">
      <c r="A114" s="78">
        <v>65</v>
      </c>
      <c r="B114" s="101" t="s">
        <v>246</v>
      </c>
      <c r="C114" s="78" t="s">
        <v>4</v>
      </c>
      <c r="D114" s="78" t="s">
        <v>240</v>
      </c>
      <c r="E114" s="78" t="s">
        <v>247</v>
      </c>
      <c r="F114" s="78">
        <v>60</v>
      </c>
      <c r="G114" s="78">
        <v>60</v>
      </c>
      <c r="H114" s="78">
        <v>50</v>
      </c>
      <c r="I114" s="102" t="s">
        <v>248</v>
      </c>
    </row>
    <row r="115" spans="1:9" s="29" customFormat="1" ht="39" thickBot="1" x14ac:dyDescent="0.3">
      <c r="A115" s="78">
        <v>66</v>
      </c>
      <c r="B115" s="101" t="s">
        <v>249</v>
      </c>
      <c r="C115" s="78" t="s">
        <v>4</v>
      </c>
      <c r="D115" s="78" t="s">
        <v>240</v>
      </c>
      <c r="E115" s="78" t="s">
        <v>250</v>
      </c>
      <c r="F115" s="78">
        <v>45</v>
      </c>
      <c r="G115" s="78">
        <v>45</v>
      </c>
      <c r="H115" s="78"/>
      <c r="I115" s="102"/>
    </row>
    <row r="116" spans="1:9" s="29" customFormat="1" ht="16.5" thickBot="1" x14ac:dyDescent="0.3">
      <c r="A116" s="159" t="s">
        <v>267</v>
      </c>
      <c r="B116" s="160"/>
      <c r="C116" s="160"/>
      <c r="D116" s="160"/>
      <c r="E116" s="160"/>
      <c r="F116" s="33">
        <f>SUM(F112:F115)</f>
        <v>215</v>
      </c>
      <c r="G116" s="33">
        <f>SUM(G112:G115)</f>
        <v>215</v>
      </c>
      <c r="H116" s="33">
        <f t="shared" ref="H116" si="14">SUM(H109:H115)</f>
        <v>130</v>
      </c>
      <c r="I116" s="36"/>
    </row>
    <row r="117" spans="1:9" s="29" customFormat="1" x14ac:dyDescent="0.25">
      <c r="A117" s="79" t="s">
        <v>266</v>
      </c>
      <c r="B117" s="161" t="s">
        <v>21</v>
      </c>
      <c r="C117" s="161"/>
      <c r="D117" s="161"/>
      <c r="E117" s="161"/>
      <c r="F117" s="52">
        <f>SUM(F112:F115)</f>
        <v>215</v>
      </c>
      <c r="G117" s="52">
        <f t="shared" ref="G117:H117" si="15">SUM(G112:G115)</f>
        <v>215</v>
      </c>
      <c r="H117" s="52">
        <f t="shared" si="15"/>
        <v>130</v>
      </c>
      <c r="I117" s="80"/>
    </row>
    <row r="118" spans="1:9" s="29" customFormat="1" x14ac:dyDescent="0.25">
      <c r="A118" s="54">
        <v>0</v>
      </c>
      <c r="B118" s="162" t="s">
        <v>20</v>
      </c>
      <c r="C118" s="162"/>
      <c r="D118" s="162"/>
      <c r="E118" s="162"/>
      <c r="F118" s="1">
        <v>0</v>
      </c>
      <c r="G118" s="1">
        <v>0</v>
      </c>
      <c r="H118" s="1"/>
      <c r="I118" s="23"/>
    </row>
    <row r="119" spans="1:9" s="29" customFormat="1" x14ac:dyDescent="0.25">
      <c r="A119" s="54">
        <v>0</v>
      </c>
      <c r="B119" s="162" t="s">
        <v>22</v>
      </c>
      <c r="C119" s="162"/>
      <c r="D119" s="162"/>
      <c r="E119" s="162"/>
      <c r="F119" s="1">
        <v>0</v>
      </c>
      <c r="G119" s="1">
        <v>0</v>
      </c>
      <c r="H119" s="1"/>
      <c r="I119" s="23"/>
    </row>
    <row r="120" spans="1:9" s="29" customFormat="1" ht="15.75" thickBot="1" x14ac:dyDescent="0.3">
      <c r="A120" s="106">
        <v>0</v>
      </c>
      <c r="B120" s="163" t="s">
        <v>23</v>
      </c>
      <c r="C120" s="163"/>
      <c r="D120" s="163"/>
      <c r="E120" s="163"/>
      <c r="F120" s="107">
        <v>0</v>
      </c>
      <c r="G120" s="107">
        <v>0</v>
      </c>
      <c r="H120" s="19"/>
      <c r="I120" s="32"/>
    </row>
    <row r="121" spans="1:9" s="29" customFormat="1" ht="38.25" x14ac:dyDescent="0.25">
      <c r="A121" s="78">
        <v>67</v>
      </c>
      <c r="B121" s="101" t="s">
        <v>251</v>
      </c>
      <c r="C121" s="78" t="s">
        <v>252</v>
      </c>
      <c r="D121" s="78" t="s">
        <v>252</v>
      </c>
      <c r="E121" s="78" t="s">
        <v>253</v>
      </c>
      <c r="F121" s="78">
        <v>55</v>
      </c>
      <c r="G121" s="78">
        <v>55</v>
      </c>
      <c r="H121" s="78">
        <v>40</v>
      </c>
      <c r="I121" s="102" t="s">
        <v>254</v>
      </c>
    </row>
    <row r="122" spans="1:9" s="29" customFormat="1" ht="236.25" x14ac:dyDescent="0.25">
      <c r="A122" s="78">
        <v>68</v>
      </c>
      <c r="B122" s="101" t="s">
        <v>255</v>
      </c>
      <c r="C122" s="78" t="s">
        <v>240</v>
      </c>
      <c r="D122" s="78" t="s">
        <v>240</v>
      </c>
      <c r="E122" s="78" t="s">
        <v>256</v>
      </c>
      <c r="F122" s="78">
        <v>150</v>
      </c>
      <c r="G122" s="78"/>
      <c r="H122" s="78">
        <v>130</v>
      </c>
      <c r="I122" s="102" t="s">
        <v>257</v>
      </c>
    </row>
    <row r="123" spans="1:9" s="29" customFormat="1" ht="38.25" x14ac:dyDescent="0.25">
      <c r="A123" s="78">
        <v>69</v>
      </c>
      <c r="B123" s="101" t="s">
        <v>258</v>
      </c>
      <c r="C123" s="78" t="s">
        <v>240</v>
      </c>
      <c r="D123" s="78" t="s">
        <v>240</v>
      </c>
      <c r="E123" s="78" t="s">
        <v>259</v>
      </c>
      <c r="F123" s="78">
        <v>45</v>
      </c>
      <c r="G123" s="78">
        <v>45</v>
      </c>
      <c r="H123" s="78">
        <v>30</v>
      </c>
      <c r="I123" s="102"/>
    </row>
    <row r="124" spans="1:9" s="29" customFormat="1" ht="38.25" x14ac:dyDescent="0.25">
      <c r="A124" s="78">
        <v>70</v>
      </c>
      <c r="B124" s="101" t="s">
        <v>260</v>
      </c>
      <c r="C124" s="78" t="s">
        <v>240</v>
      </c>
      <c r="D124" s="78" t="s">
        <v>240</v>
      </c>
      <c r="E124" s="78" t="s">
        <v>261</v>
      </c>
      <c r="F124" s="78">
        <v>1700</v>
      </c>
      <c r="G124" s="78">
        <v>1700</v>
      </c>
      <c r="H124" s="78">
        <v>100</v>
      </c>
      <c r="I124" s="102" t="s">
        <v>262</v>
      </c>
    </row>
    <row r="125" spans="1:9" s="29" customFormat="1" ht="39" thickBot="1" x14ac:dyDescent="0.3">
      <c r="A125" s="78">
        <v>71</v>
      </c>
      <c r="B125" s="101" t="s">
        <v>263</v>
      </c>
      <c r="C125" s="78" t="s">
        <v>240</v>
      </c>
      <c r="D125" s="78" t="s">
        <v>240</v>
      </c>
      <c r="E125" s="78" t="s">
        <v>264</v>
      </c>
      <c r="F125" s="78">
        <v>13</v>
      </c>
      <c r="G125" s="78"/>
      <c r="H125" s="78"/>
      <c r="I125" s="102" t="s">
        <v>265</v>
      </c>
    </row>
    <row r="126" spans="1:9" s="29" customFormat="1" ht="16.5" thickBot="1" x14ac:dyDescent="0.3">
      <c r="A126" s="159" t="s">
        <v>268</v>
      </c>
      <c r="B126" s="160"/>
      <c r="C126" s="160"/>
      <c r="D126" s="160"/>
      <c r="E126" s="160"/>
      <c r="F126" s="33">
        <f>SUM(F121:F125)</f>
        <v>1963</v>
      </c>
      <c r="G126" s="33">
        <f t="shared" ref="G126:H126" si="16">SUM(G121:G125)</f>
        <v>1800</v>
      </c>
      <c r="H126" s="33">
        <f t="shared" si="16"/>
        <v>300</v>
      </c>
      <c r="I126" s="34"/>
    </row>
    <row r="127" spans="1:9" s="29" customFormat="1" x14ac:dyDescent="0.25">
      <c r="A127" s="79" t="s">
        <v>266</v>
      </c>
      <c r="B127" s="161" t="s">
        <v>21</v>
      </c>
      <c r="C127" s="161"/>
      <c r="D127" s="161"/>
      <c r="E127" s="161"/>
      <c r="F127" s="52">
        <f>SUM(F121:F124)</f>
        <v>1950</v>
      </c>
      <c r="G127" s="52">
        <f t="shared" ref="G127:H127" si="17">SUM(G121:G124)</f>
        <v>1800</v>
      </c>
      <c r="H127" s="52">
        <f t="shared" si="17"/>
        <v>300</v>
      </c>
      <c r="I127" s="80"/>
    </row>
    <row r="128" spans="1:9" s="29" customFormat="1" x14ac:dyDescent="0.25">
      <c r="A128" s="54">
        <v>1</v>
      </c>
      <c r="B128" s="162" t="s">
        <v>20</v>
      </c>
      <c r="C128" s="162"/>
      <c r="D128" s="162"/>
      <c r="E128" s="162"/>
      <c r="F128" s="1">
        <f>SUM(F125)</f>
        <v>13</v>
      </c>
      <c r="G128" s="1">
        <v>0</v>
      </c>
      <c r="H128" s="1"/>
      <c r="I128" s="23"/>
    </row>
    <row r="129" spans="1:9" s="29" customFormat="1" x14ac:dyDescent="0.25">
      <c r="A129" s="54">
        <v>0</v>
      </c>
      <c r="B129" s="162" t="s">
        <v>22</v>
      </c>
      <c r="C129" s="162"/>
      <c r="D129" s="162"/>
      <c r="E129" s="162"/>
      <c r="F129" s="1">
        <v>0</v>
      </c>
      <c r="G129" s="1">
        <v>0</v>
      </c>
      <c r="H129" s="1"/>
      <c r="I129" s="23"/>
    </row>
    <row r="130" spans="1:9" s="29" customFormat="1" ht="15.75" thickBot="1" x14ac:dyDescent="0.3">
      <c r="A130" s="106">
        <v>0</v>
      </c>
      <c r="B130" s="163" t="s">
        <v>23</v>
      </c>
      <c r="C130" s="164"/>
      <c r="D130" s="164"/>
      <c r="E130" s="164"/>
      <c r="F130" s="86">
        <v>0</v>
      </c>
      <c r="G130" s="86">
        <v>0</v>
      </c>
      <c r="H130" s="26"/>
      <c r="I130" s="27"/>
    </row>
    <row r="131" spans="1:9" s="29" customFormat="1" ht="146.25" x14ac:dyDescent="0.25">
      <c r="A131" s="78">
        <v>72</v>
      </c>
      <c r="B131" s="101" t="s">
        <v>269</v>
      </c>
      <c r="C131" s="78" t="s">
        <v>280</v>
      </c>
      <c r="D131" s="78" t="s">
        <v>240</v>
      </c>
      <c r="E131" s="78" t="s">
        <v>270</v>
      </c>
      <c r="F131" s="78">
        <v>40</v>
      </c>
      <c r="G131" s="78">
        <v>40</v>
      </c>
      <c r="H131" s="78"/>
      <c r="I131" s="102" t="s">
        <v>271</v>
      </c>
    </row>
    <row r="132" spans="1:9" s="29" customFormat="1" ht="56.25" x14ac:dyDescent="0.25">
      <c r="A132" s="78">
        <v>73</v>
      </c>
      <c r="B132" s="101" t="s">
        <v>272</v>
      </c>
      <c r="C132" s="78" t="s">
        <v>32</v>
      </c>
      <c r="D132" s="78" t="s">
        <v>39</v>
      </c>
      <c r="E132" s="78" t="s">
        <v>273</v>
      </c>
      <c r="F132" s="78">
        <v>100</v>
      </c>
      <c r="G132" s="78"/>
      <c r="H132" s="78"/>
      <c r="I132" s="102" t="s">
        <v>281</v>
      </c>
    </row>
    <row r="133" spans="1:9" s="29" customFormat="1" ht="45" x14ac:dyDescent="0.25">
      <c r="A133" s="78">
        <v>74</v>
      </c>
      <c r="B133" s="101" t="s">
        <v>274</v>
      </c>
      <c r="C133" s="78" t="s">
        <v>280</v>
      </c>
      <c r="D133" s="78" t="s">
        <v>16</v>
      </c>
      <c r="E133" s="78" t="s">
        <v>275</v>
      </c>
      <c r="F133" s="78">
        <v>7</v>
      </c>
      <c r="G133" s="78"/>
      <c r="H133" s="78"/>
      <c r="I133" s="102" t="s">
        <v>282</v>
      </c>
    </row>
    <row r="134" spans="1:9" s="29" customFormat="1" ht="51.75" thickBot="1" x14ac:dyDescent="0.3">
      <c r="A134" s="78">
        <v>75</v>
      </c>
      <c r="B134" s="101" t="s">
        <v>276</v>
      </c>
      <c r="C134" s="44" t="s">
        <v>26</v>
      </c>
      <c r="D134" s="78" t="s">
        <v>39</v>
      </c>
      <c r="E134" s="78" t="s">
        <v>277</v>
      </c>
      <c r="F134" s="78">
        <v>35</v>
      </c>
      <c r="G134" s="78"/>
      <c r="H134" s="78">
        <v>30</v>
      </c>
      <c r="I134" s="78"/>
    </row>
    <row r="135" spans="1:9" s="29" customFormat="1" ht="16.5" thickBot="1" x14ac:dyDescent="0.3">
      <c r="A135" s="159" t="s">
        <v>278</v>
      </c>
      <c r="B135" s="160"/>
      <c r="C135" s="160"/>
      <c r="D135" s="160"/>
      <c r="E135" s="160"/>
      <c r="F135" s="33">
        <f>SUM(F131:F134)</f>
        <v>182</v>
      </c>
      <c r="G135" s="33">
        <f t="shared" ref="G135:H135" si="18">SUM(G131:G134)</f>
        <v>40</v>
      </c>
      <c r="H135" s="33">
        <f t="shared" si="18"/>
        <v>30</v>
      </c>
      <c r="I135" s="34"/>
    </row>
    <row r="136" spans="1:9" s="29" customFormat="1" x14ac:dyDescent="0.25">
      <c r="A136" s="79" t="s">
        <v>283</v>
      </c>
      <c r="B136" s="161" t="s">
        <v>21</v>
      </c>
      <c r="C136" s="161"/>
      <c r="D136" s="161"/>
      <c r="E136" s="161"/>
      <c r="F136" s="52">
        <f>SUM(F134)</f>
        <v>35</v>
      </c>
      <c r="G136" s="52">
        <f t="shared" ref="G136:H136" si="19">SUM(G134)</f>
        <v>0</v>
      </c>
      <c r="H136" s="52">
        <f t="shared" si="19"/>
        <v>30</v>
      </c>
      <c r="I136" s="80"/>
    </row>
    <row r="137" spans="1:9" s="29" customFormat="1" x14ac:dyDescent="0.25">
      <c r="A137" s="54">
        <v>1</v>
      </c>
      <c r="B137" s="162" t="s">
        <v>20</v>
      </c>
      <c r="C137" s="162"/>
      <c r="D137" s="162"/>
      <c r="E137" s="162"/>
      <c r="F137" s="1">
        <f>SUM(F133)</f>
        <v>7</v>
      </c>
      <c r="G137" s="1">
        <f>SUM(G133)</f>
        <v>0</v>
      </c>
      <c r="H137" s="1"/>
      <c r="I137" s="23"/>
    </row>
    <row r="138" spans="1:9" s="29" customFormat="1" x14ac:dyDescent="0.25">
      <c r="A138" s="54">
        <v>2</v>
      </c>
      <c r="B138" s="162" t="s">
        <v>22</v>
      </c>
      <c r="C138" s="162"/>
      <c r="D138" s="162"/>
      <c r="E138" s="162"/>
      <c r="F138" s="1">
        <f>SUM(F131:F132)</f>
        <v>140</v>
      </c>
      <c r="G138" s="1">
        <f>SUM(G131:G132)</f>
        <v>40</v>
      </c>
      <c r="H138" s="1"/>
      <c r="I138" s="23"/>
    </row>
    <row r="139" spans="1:9" s="29" customFormat="1" ht="15.75" thickBot="1" x14ac:dyDescent="0.3">
      <c r="A139" s="106">
        <v>0</v>
      </c>
      <c r="B139" s="163" t="s">
        <v>23</v>
      </c>
      <c r="C139" s="163"/>
      <c r="D139" s="163"/>
      <c r="E139" s="163"/>
      <c r="F139" s="107">
        <v>0</v>
      </c>
      <c r="G139" s="107">
        <v>0</v>
      </c>
      <c r="H139" s="19"/>
      <c r="I139" s="32"/>
    </row>
    <row r="140" spans="1:9" s="29" customFormat="1" ht="16.5" thickBot="1" x14ac:dyDescent="0.3">
      <c r="A140" s="159" t="s">
        <v>279</v>
      </c>
      <c r="B140" s="160"/>
      <c r="C140" s="160"/>
      <c r="D140" s="160"/>
      <c r="E140" s="160"/>
      <c r="F140" s="33">
        <f>SUM(F135+F126+F116+F107)</f>
        <v>5442</v>
      </c>
      <c r="G140" s="33">
        <f t="shared" ref="G140:H140" si="20">SUM(G135+G126+G116+G107)</f>
        <v>3626</v>
      </c>
      <c r="H140" s="33">
        <f t="shared" si="20"/>
        <v>1175</v>
      </c>
      <c r="I140" s="34"/>
    </row>
    <row r="141" spans="1:9" s="29" customFormat="1" x14ac:dyDescent="0.25">
      <c r="A141" s="79" t="s">
        <v>284</v>
      </c>
      <c r="B141" s="161" t="s">
        <v>21</v>
      </c>
      <c r="C141" s="161"/>
      <c r="D141" s="161"/>
      <c r="E141" s="161"/>
      <c r="F141" s="52">
        <f>SUM(F136+F127+F117+F108)</f>
        <v>3820</v>
      </c>
      <c r="G141" s="52">
        <f t="shared" ref="G141:H141" si="21">SUM(G136+G127+G117+G108)</f>
        <v>2970</v>
      </c>
      <c r="H141" s="52">
        <f t="shared" si="21"/>
        <v>1175</v>
      </c>
      <c r="I141" s="80"/>
    </row>
    <row r="142" spans="1:9" s="29" customFormat="1" x14ac:dyDescent="0.25">
      <c r="A142" s="54">
        <v>17</v>
      </c>
      <c r="B142" s="162" t="s">
        <v>20</v>
      </c>
      <c r="C142" s="162"/>
      <c r="D142" s="162"/>
      <c r="E142" s="162"/>
      <c r="F142" s="1">
        <f>SUM(F137+F128+F118+F109)</f>
        <v>181</v>
      </c>
      <c r="G142" s="1">
        <f>SUM(G137+G128+G118+G109)</f>
        <v>43</v>
      </c>
      <c r="H142" s="1"/>
      <c r="I142" s="23"/>
    </row>
    <row r="143" spans="1:9" s="29" customFormat="1" x14ac:dyDescent="0.25">
      <c r="A143" s="54">
        <v>21</v>
      </c>
      <c r="B143" s="162" t="s">
        <v>22</v>
      </c>
      <c r="C143" s="162"/>
      <c r="D143" s="162"/>
      <c r="E143" s="162"/>
      <c r="F143" s="1">
        <f>SUM(F138+F129+F119+F110)</f>
        <v>1207</v>
      </c>
      <c r="G143" s="1">
        <f>SUM(G138+G129+G119+G110)</f>
        <v>462</v>
      </c>
      <c r="H143" s="1"/>
      <c r="I143" s="23"/>
    </row>
    <row r="144" spans="1:9" s="29" customFormat="1" ht="15.75" thickBot="1" x14ac:dyDescent="0.3">
      <c r="A144" s="85">
        <v>5</v>
      </c>
      <c r="B144" s="164" t="s">
        <v>23</v>
      </c>
      <c r="C144" s="164"/>
      <c r="D144" s="164"/>
      <c r="E144" s="164"/>
      <c r="F144" s="86">
        <f>SUM(F139+F130+F120+F111)</f>
        <v>234</v>
      </c>
      <c r="G144" s="86">
        <f>SUM(G139+G130+G120+G111)</f>
        <v>151</v>
      </c>
      <c r="H144" s="26"/>
      <c r="I144" s="27"/>
    </row>
    <row r="145" spans="1:9" s="29" customFormat="1" ht="80.25" customHeight="1" x14ac:dyDescent="0.25">
      <c r="A145" s="108">
        <v>76</v>
      </c>
      <c r="B145" s="109" t="s">
        <v>285</v>
      </c>
      <c r="C145" s="110" t="s">
        <v>25</v>
      </c>
      <c r="D145" s="111" t="s">
        <v>286</v>
      </c>
      <c r="E145" s="111" t="s">
        <v>287</v>
      </c>
      <c r="F145" s="111">
        <v>80</v>
      </c>
      <c r="G145" s="111">
        <v>50</v>
      </c>
      <c r="H145" s="111"/>
      <c r="I145" s="112" t="s">
        <v>288</v>
      </c>
    </row>
    <row r="146" spans="1:9" s="29" customFormat="1" ht="55.5" customHeight="1" x14ac:dyDescent="0.25">
      <c r="A146" s="113">
        <v>77</v>
      </c>
      <c r="B146" s="114" t="s">
        <v>289</v>
      </c>
      <c r="C146" s="78" t="s">
        <v>125</v>
      </c>
      <c r="D146" s="44" t="s">
        <v>29</v>
      </c>
      <c r="E146" s="44" t="s">
        <v>290</v>
      </c>
      <c r="F146" s="44">
        <v>10</v>
      </c>
      <c r="G146" s="44"/>
      <c r="H146" s="44"/>
      <c r="I146" s="115" t="s">
        <v>291</v>
      </c>
    </row>
    <row r="147" spans="1:9" s="29" customFormat="1" ht="65.25" customHeight="1" x14ac:dyDescent="0.25">
      <c r="A147" s="113">
        <v>78</v>
      </c>
      <c r="B147" s="116" t="s">
        <v>292</v>
      </c>
      <c r="C147" s="78" t="s">
        <v>32</v>
      </c>
      <c r="D147" s="44" t="s">
        <v>16</v>
      </c>
      <c r="E147" s="44" t="s">
        <v>293</v>
      </c>
      <c r="F147" s="44">
        <v>10</v>
      </c>
      <c r="G147" s="44"/>
      <c r="H147" s="44"/>
      <c r="I147" s="115" t="s">
        <v>294</v>
      </c>
    </row>
    <row r="148" spans="1:9" s="29" customFormat="1" ht="40.5" customHeight="1" x14ac:dyDescent="0.25">
      <c r="A148" s="113">
        <v>79</v>
      </c>
      <c r="B148" s="116" t="s">
        <v>295</v>
      </c>
      <c r="C148" s="78" t="s">
        <v>31</v>
      </c>
      <c r="D148" s="44" t="s">
        <v>296</v>
      </c>
      <c r="E148" s="44" t="s">
        <v>297</v>
      </c>
      <c r="F148" s="44">
        <v>14</v>
      </c>
      <c r="G148" s="44">
        <v>14</v>
      </c>
      <c r="H148" s="44"/>
      <c r="I148" s="115" t="s">
        <v>298</v>
      </c>
    </row>
    <row r="149" spans="1:9" s="29" customFormat="1" ht="40.5" customHeight="1" x14ac:dyDescent="0.25">
      <c r="A149" s="113">
        <v>80</v>
      </c>
      <c r="B149" s="116" t="s">
        <v>299</v>
      </c>
      <c r="C149" s="78" t="s">
        <v>26</v>
      </c>
      <c r="D149" s="44" t="s">
        <v>47</v>
      </c>
      <c r="E149" s="44" t="s">
        <v>300</v>
      </c>
      <c r="F149" s="44">
        <v>60</v>
      </c>
      <c r="G149" s="44"/>
      <c r="H149" s="44"/>
      <c r="I149" s="115" t="s">
        <v>301</v>
      </c>
    </row>
    <row r="150" spans="1:9" s="29" customFormat="1" ht="40.5" customHeight="1" x14ac:dyDescent="0.25">
      <c r="A150" s="117">
        <v>81</v>
      </c>
      <c r="B150" s="118" t="s">
        <v>302</v>
      </c>
      <c r="C150" s="78" t="s">
        <v>338</v>
      </c>
      <c r="D150" s="43" t="s">
        <v>47</v>
      </c>
      <c r="E150" s="43" t="s">
        <v>300</v>
      </c>
      <c r="F150" s="43">
        <v>60</v>
      </c>
      <c r="G150" s="43"/>
      <c r="H150" s="43"/>
      <c r="I150" s="119" t="s">
        <v>303</v>
      </c>
    </row>
    <row r="151" spans="1:9" s="29" customFormat="1" ht="40.5" customHeight="1" x14ac:dyDescent="0.25">
      <c r="A151" s="117">
        <v>82</v>
      </c>
      <c r="B151" s="118" t="s">
        <v>404</v>
      </c>
      <c r="C151" s="78" t="s">
        <v>125</v>
      </c>
      <c r="D151" s="43" t="s">
        <v>34</v>
      </c>
      <c r="E151" s="43" t="s">
        <v>405</v>
      </c>
      <c r="F151" s="43">
        <v>50</v>
      </c>
      <c r="G151" s="43">
        <v>4</v>
      </c>
      <c r="H151" s="43"/>
      <c r="I151" s="119" t="s">
        <v>406</v>
      </c>
    </row>
    <row r="152" spans="1:9" s="29" customFormat="1" ht="40.5" customHeight="1" x14ac:dyDescent="0.25">
      <c r="A152" s="113">
        <v>83</v>
      </c>
      <c r="B152" s="120" t="s">
        <v>304</v>
      </c>
      <c r="C152" s="78" t="s">
        <v>125</v>
      </c>
      <c r="D152" s="41" t="s">
        <v>305</v>
      </c>
      <c r="E152" s="41" t="s">
        <v>306</v>
      </c>
      <c r="F152" s="44">
        <v>10</v>
      </c>
      <c r="G152" s="44"/>
      <c r="H152" s="44"/>
      <c r="I152" s="115" t="s">
        <v>307</v>
      </c>
    </row>
    <row r="153" spans="1:9" s="29" customFormat="1" ht="52.5" customHeight="1" x14ac:dyDescent="0.25">
      <c r="A153" s="113">
        <v>84</v>
      </c>
      <c r="B153" s="120" t="s">
        <v>308</v>
      </c>
      <c r="C153" s="78" t="s">
        <v>17</v>
      </c>
      <c r="D153" s="41" t="s">
        <v>309</v>
      </c>
      <c r="E153" s="41" t="s">
        <v>310</v>
      </c>
      <c r="F153" s="44">
        <v>5</v>
      </c>
      <c r="G153" s="44"/>
      <c r="H153" s="44"/>
      <c r="I153" s="115" t="s">
        <v>311</v>
      </c>
    </row>
    <row r="154" spans="1:9" s="29" customFormat="1" ht="40.5" customHeight="1" x14ac:dyDescent="0.25">
      <c r="A154" s="121">
        <v>85</v>
      </c>
      <c r="B154" s="122" t="s">
        <v>312</v>
      </c>
      <c r="C154" s="78" t="s">
        <v>35</v>
      </c>
      <c r="D154" s="123" t="s">
        <v>313</v>
      </c>
      <c r="E154" s="123" t="s">
        <v>314</v>
      </c>
      <c r="F154" s="123">
        <v>7</v>
      </c>
      <c r="G154" s="123">
        <v>7</v>
      </c>
      <c r="H154" s="123"/>
      <c r="I154" s="124" t="s">
        <v>315</v>
      </c>
    </row>
    <row r="155" spans="1:9" s="29" customFormat="1" ht="40.5" customHeight="1" x14ac:dyDescent="0.25">
      <c r="A155" s="125">
        <v>86</v>
      </c>
      <c r="B155" s="126" t="s">
        <v>316</v>
      </c>
      <c r="C155" s="78" t="s">
        <v>339</v>
      </c>
      <c r="D155" s="49" t="s">
        <v>317</v>
      </c>
      <c r="E155" s="49" t="s">
        <v>318</v>
      </c>
      <c r="F155" s="49">
        <v>60</v>
      </c>
      <c r="G155" s="49"/>
      <c r="H155" s="49"/>
      <c r="I155" s="127" t="s">
        <v>319</v>
      </c>
    </row>
    <row r="156" spans="1:9" s="29" customFormat="1" ht="58.5" customHeight="1" x14ac:dyDescent="0.25">
      <c r="A156" s="113">
        <v>87</v>
      </c>
      <c r="B156" s="116" t="s">
        <v>320</v>
      </c>
      <c r="C156" s="78" t="s">
        <v>170</v>
      </c>
      <c r="D156" s="44" t="s">
        <v>321</v>
      </c>
      <c r="E156" s="44" t="s">
        <v>322</v>
      </c>
      <c r="F156" s="44">
        <v>5</v>
      </c>
      <c r="G156" s="44"/>
      <c r="H156" s="44"/>
      <c r="I156" s="115" t="s">
        <v>323</v>
      </c>
    </row>
    <row r="157" spans="1:9" s="29" customFormat="1" ht="62.25" customHeight="1" x14ac:dyDescent="0.25">
      <c r="A157" s="113">
        <v>88</v>
      </c>
      <c r="B157" s="116" t="s">
        <v>324</v>
      </c>
      <c r="C157" s="78" t="s">
        <v>340</v>
      </c>
      <c r="D157" s="44" t="s">
        <v>321</v>
      </c>
      <c r="E157" s="44" t="s">
        <v>322</v>
      </c>
      <c r="F157" s="44">
        <v>6</v>
      </c>
      <c r="G157" s="44"/>
      <c r="H157" s="44"/>
      <c r="I157" s="115" t="s">
        <v>325</v>
      </c>
    </row>
    <row r="158" spans="1:9" s="29" customFormat="1" ht="40.5" customHeight="1" x14ac:dyDescent="0.25">
      <c r="A158" s="128">
        <v>89</v>
      </c>
      <c r="B158" s="129" t="s">
        <v>326</v>
      </c>
      <c r="C158" s="78" t="s">
        <v>338</v>
      </c>
      <c r="D158" s="78" t="s">
        <v>327</v>
      </c>
      <c r="E158" s="78" t="s">
        <v>328</v>
      </c>
      <c r="F158" s="78">
        <v>30</v>
      </c>
      <c r="G158" s="78"/>
      <c r="H158" s="78"/>
      <c r="I158" s="130" t="s">
        <v>329</v>
      </c>
    </row>
    <row r="159" spans="1:9" s="29" customFormat="1" ht="40.5" customHeight="1" x14ac:dyDescent="0.25">
      <c r="A159" s="113">
        <v>90</v>
      </c>
      <c r="B159" s="116" t="s">
        <v>330</v>
      </c>
      <c r="C159" s="78" t="s">
        <v>234</v>
      </c>
      <c r="D159" s="44" t="s">
        <v>39</v>
      </c>
      <c r="E159" s="44" t="s">
        <v>331</v>
      </c>
      <c r="F159" s="44">
        <v>50</v>
      </c>
      <c r="G159" s="44">
        <v>50</v>
      </c>
      <c r="H159" s="44"/>
      <c r="I159" s="115" t="s">
        <v>332</v>
      </c>
    </row>
    <row r="160" spans="1:9" s="29" customFormat="1" ht="40.5" customHeight="1" x14ac:dyDescent="0.25">
      <c r="A160" s="113">
        <v>91</v>
      </c>
      <c r="B160" s="116" t="s">
        <v>333</v>
      </c>
      <c r="C160" s="78" t="s">
        <v>170</v>
      </c>
      <c r="D160" s="44" t="s">
        <v>16</v>
      </c>
      <c r="E160" s="44" t="s">
        <v>334</v>
      </c>
      <c r="F160" s="44">
        <v>4</v>
      </c>
      <c r="G160" s="44"/>
      <c r="H160" s="44"/>
      <c r="I160" s="115" t="s">
        <v>335</v>
      </c>
    </row>
    <row r="161" spans="1:9" s="29" customFormat="1" ht="65.25" customHeight="1" thickBot="1" x14ac:dyDescent="0.3">
      <c r="A161" s="131">
        <v>92</v>
      </c>
      <c r="B161" s="132" t="s">
        <v>336</v>
      </c>
      <c r="C161" s="133" t="s">
        <v>340</v>
      </c>
      <c r="D161" s="44" t="s">
        <v>16</v>
      </c>
      <c r="E161" s="44" t="s">
        <v>334</v>
      </c>
      <c r="F161" s="44">
        <v>3</v>
      </c>
      <c r="G161" s="44"/>
      <c r="H161" s="44"/>
      <c r="I161" s="115" t="s">
        <v>325</v>
      </c>
    </row>
    <row r="162" spans="1:9" s="29" customFormat="1" ht="16.5" customHeight="1" thickBot="1" x14ac:dyDescent="0.3">
      <c r="A162" s="159" t="s">
        <v>337</v>
      </c>
      <c r="B162" s="160"/>
      <c r="C162" s="160"/>
      <c r="D162" s="160"/>
      <c r="E162" s="160"/>
      <c r="F162" s="33">
        <f>SUM(F145:F161)</f>
        <v>464</v>
      </c>
      <c r="G162" s="33">
        <f t="shared" ref="G162:H162" si="22">SUM(G145:G161)</f>
        <v>125</v>
      </c>
      <c r="H162" s="33">
        <f t="shared" si="22"/>
        <v>0</v>
      </c>
      <c r="I162" s="34"/>
    </row>
    <row r="163" spans="1:9" s="29" customFormat="1" ht="16.5" customHeight="1" x14ac:dyDescent="0.25">
      <c r="A163" s="79" t="s">
        <v>341</v>
      </c>
      <c r="B163" s="161" t="s">
        <v>21</v>
      </c>
      <c r="C163" s="161"/>
      <c r="D163" s="161"/>
      <c r="E163" s="161"/>
      <c r="F163" s="52">
        <v>0</v>
      </c>
      <c r="G163" s="52">
        <f t="shared" ref="G163:H163" si="23">SUM(G161)</f>
        <v>0</v>
      </c>
      <c r="H163" s="52">
        <f t="shared" si="23"/>
        <v>0</v>
      </c>
      <c r="I163" s="80"/>
    </row>
    <row r="164" spans="1:9" s="29" customFormat="1" ht="16.5" customHeight="1" x14ac:dyDescent="0.25">
      <c r="A164" s="54">
        <v>10</v>
      </c>
      <c r="B164" s="162" t="s">
        <v>20</v>
      </c>
      <c r="C164" s="162"/>
      <c r="D164" s="162"/>
      <c r="E164" s="162"/>
      <c r="F164" s="1">
        <f>SUM(F161+F160+F157+F156+F154+F153+F152+F148+F147+F146)</f>
        <v>74</v>
      </c>
      <c r="G164" s="1">
        <f>SUM(G161+G160+G157+G156+G154+G153+G152+G148+G147+G146)</f>
        <v>21</v>
      </c>
      <c r="H164" s="1"/>
      <c r="I164" s="23"/>
    </row>
    <row r="165" spans="1:9" s="29" customFormat="1" ht="16.5" customHeight="1" x14ac:dyDescent="0.25">
      <c r="A165" s="54">
        <v>7</v>
      </c>
      <c r="B165" s="162" t="s">
        <v>22</v>
      </c>
      <c r="C165" s="162"/>
      <c r="D165" s="162"/>
      <c r="E165" s="162"/>
      <c r="F165" s="1">
        <f>SUM(F159+F158+F155+F151+F150+F149+F145)</f>
        <v>390</v>
      </c>
      <c r="G165" s="1">
        <f>SUM(G159+G158+G155+G151+G150+G149+G145)</f>
        <v>104</v>
      </c>
      <c r="H165" s="1"/>
      <c r="I165" s="23"/>
    </row>
    <row r="166" spans="1:9" s="29" customFormat="1" ht="16.5" customHeight="1" thickBot="1" x14ac:dyDescent="0.3">
      <c r="A166" s="85">
        <v>0</v>
      </c>
      <c r="B166" s="164" t="s">
        <v>23</v>
      </c>
      <c r="C166" s="164"/>
      <c r="D166" s="164"/>
      <c r="E166" s="164"/>
      <c r="F166" s="86">
        <v>0</v>
      </c>
      <c r="G166" s="86">
        <v>0</v>
      </c>
      <c r="H166" s="26"/>
      <c r="I166" s="27"/>
    </row>
    <row r="167" spans="1:9" s="29" customFormat="1" ht="71.25" customHeight="1" x14ac:dyDescent="0.25">
      <c r="A167" s="108">
        <v>93</v>
      </c>
      <c r="B167" s="134" t="s">
        <v>342</v>
      </c>
      <c r="C167" s="110" t="s">
        <v>26</v>
      </c>
      <c r="D167" s="44" t="s">
        <v>356</v>
      </c>
      <c r="E167" s="44" t="s">
        <v>357</v>
      </c>
      <c r="F167" s="44">
        <v>10</v>
      </c>
      <c r="G167" s="44">
        <v>3</v>
      </c>
      <c r="H167" s="44"/>
      <c r="I167" s="135" t="s">
        <v>358</v>
      </c>
    </row>
    <row r="168" spans="1:9" s="29" customFormat="1" ht="45.75" customHeight="1" x14ac:dyDescent="0.25">
      <c r="A168" s="113">
        <v>94</v>
      </c>
      <c r="B168" s="58" t="s">
        <v>343</v>
      </c>
      <c r="C168" s="78" t="s">
        <v>17</v>
      </c>
      <c r="D168" s="44" t="s">
        <v>359</v>
      </c>
      <c r="E168" s="44" t="s">
        <v>360</v>
      </c>
      <c r="F168" s="44">
        <v>80</v>
      </c>
      <c r="G168" s="44"/>
      <c r="H168" s="44"/>
      <c r="I168" s="135" t="s">
        <v>368</v>
      </c>
    </row>
    <row r="169" spans="1:9" s="29" customFormat="1" ht="45.75" customHeight="1" x14ac:dyDescent="0.25">
      <c r="A169" s="113">
        <v>95</v>
      </c>
      <c r="B169" s="42" t="s">
        <v>344</v>
      </c>
      <c r="C169" s="78" t="s">
        <v>355</v>
      </c>
      <c r="D169" s="44" t="s">
        <v>39</v>
      </c>
      <c r="E169" s="44" t="s">
        <v>361</v>
      </c>
      <c r="F169" s="44">
        <v>80</v>
      </c>
      <c r="G169" s="44">
        <v>80</v>
      </c>
      <c r="H169" s="44"/>
      <c r="I169" s="115" t="s">
        <v>369</v>
      </c>
    </row>
    <row r="170" spans="1:9" s="29" customFormat="1" ht="69" customHeight="1" x14ac:dyDescent="0.25">
      <c r="A170" s="113">
        <v>96</v>
      </c>
      <c r="B170" s="42" t="s">
        <v>345</v>
      </c>
      <c r="C170" s="78" t="s">
        <v>35</v>
      </c>
      <c r="D170" s="44" t="s">
        <v>47</v>
      </c>
      <c r="E170" s="44" t="s">
        <v>362</v>
      </c>
      <c r="F170" s="44">
        <v>110</v>
      </c>
      <c r="G170" s="44">
        <v>110</v>
      </c>
      <c r="H170" s="44"/>
      <c r="I170" s="115" t="s">
        <v>370</v>
      </c>
    </row>
    <row r="171" spans="1:9" s="29" customFormat="1" ht="45.75" customHeight="1" x14ac:dyDescent="0.25">
      <c r="A171" s="113">
        <v>97</v>
      </c>
      <c r="B171" s="58" t="s">
        <v>346</v>
      </c>
      <c r="C171" s="78" t="s">
        <v>339</v>
      </c>
      <c r="D171" s="44" t="s">
        <v>16</v>
      </c>
      <c r="E171" s="44" t="s">
        <v>362</v>
      </c>
      <c r="F171" s="44">
        <v>10</v>
      </c>
      <c r="G171" s="44">
        <v>4</v>
      </c>
      <c r="H171" s="44"/>
      <c r="I171" s="115" t="s">
        <v>371</v>
      </c>
    </row>
    <row r="172" spans="1:9" s="29" customFormat="1" ht="45.75" customHeight="1" x14ac:dyDescent="0.25">
      <c r="A172" s="113">
        <v>98</v>
      </c>
      <c r="B172" s="58" t="s">
        <v>347</v>
      </c>
      <c r="C172" s="78" t="s">
        <v>339</v>
      </c>
      <c r="D172" s="44" t="s">
        <v>16</v>
      </c>
      <c r="E172" s="44" t="s">
        <v>362</v>
      </c>
      <c r="F172" s="44">
        <v>7</v>
      </c>
      <c r="G172" s="44"/>
      <c r="H172" s="44"/>
      <c r="I172" s="115" t="s">
        <v>371</v>
      </c>
    </row>
    <row r="173" spans="1:9" s="29" customFormat="1" ht="45.75" customHeight="1" x14ac:dyDescent="0.25">
      <c r="A173" s="113">
        <v>99</v>
      </c>
      <c r="B173" s="58" t="s">
        <v>348</v>
      </c>
      <c r="C173" s="78" t="s">
        <v>23</v>
      </c>
      <c r="D173" s="44" t="s">
        <v>39</v>
      </c>
      <c r="E173" s="44" t="s">
        <v>363</v>
      </c>
      <c r="F173" s="44">
        <v>100</v>
      </c>
      <c r="G173" s="44">
        <v>100</v>
      </c>
      <c r="H173" s="44"/>
      <c r="I173" s="136" t="s">
        <v>372</v>
      </c>
    </row>
    <row r="174" spans="1:9" s="29" customFormat="1" ht="45.75" customHeight="1" x14ac:dyDescent="0.25">
      <c r="A174" s="113">
        <v>100</v>
      </c>
      <c r="B174" s="42" t="s">
        <v>349</v>
      </c>
      <c r="C174" s="78" t="s">
        <v>4</v>
      </c>
      <c r="D174" s="44" t="s">
        <v>39</v>
      </c>
      <c r="E174" s="44" t="s">
        <v>364</v>
      </c>
      <c r="F174" s="44">
        <v>35</v>
      </c>
      <c r="G174" s="44">
        <v>35</v>
      </c>
      <c r="H174" s="44">
        <v>35</v>
      </c>
      <c r="I174" s="137"/>
    </row>
    <row r="175" spans="1:9" s="29" customFormat="1" ht="45.75" customHeight="1" x14ac:dyDescent="0.25">
      <c r="A175" s="113">
        <v>101</v>
      </c>
      <c r="B175" s="42" t="s">
        <v>350</v>
      </c>
      <c r="C175" s="78" t="s">
        <v>32</v>
      </c>
      <c r="D175" s="44" t="s">
        <v>39</v>
      </c>
      <c r="E175" s="44" t="s">
        <v>365</v>
      </c>
      <c r="F175" s="44">
        <v>80</v>
      </c>
      <c r="G175" s="44">
        <v>80</v>
      </c>
      <c r="H175" s="44"/>
      <c r="I175" s="115" t="s">
        <v>373</v>
      </c>
    </row>
    <row r="176" spans="1:9" s="29" customFormat="1" ht="45.75" customHeight="1" x14ac:dyDescent="0.25">
      <c r="A176" s="113">
        <v>102</v>
      </c>
      <c r="B176" s="42" t="s">
        <v>351</v>
      </c>
      <c r="C176" s="78" t="s">
        <v>125</v>
      </c>
      <c r="D176" s="44" t="s">
        <v>16</v>
      </c>
      <c r="E176" s="44" t="s">
        <v>366</v>
      </c>
      <c r="F176" s="44">
        <v>8</v>
      </c>
      <c r="G176" s="44"/>
      <c r="H176" s="44"/>
      <c r="I176" s="115" t="s">
        <v>374</v>
      </c>
    </row>
    <row r="177" spans="1:9" s="29" customFormat="1" ht="60.75" customHeight="1" thickBot="1" x14ac:dyDescent="0.3">
      <c r="A177" s="131">
        <v>103</v>
      </c>
      <c r="B177" s="138" t="s">
        <v>352</v>
      </c>
      <c r="C177" s="133" t="s">
        <v>4</v>
      </c>
      <c r="D177" s="44" t="s">
        <v>47</v>
      </c>
      <c r="E177" s="139" t="s">
        <v>367</v>
      </c>
      <c r="F177" s="139">
        <v>50</v>
      </c>
      <c r="G177" s="139">
        <v>25</v>
      </c>
      <c r="H177" s="139">
        <v>40</v>
      </c>
      <c r="I177" s="140" t="s">
        <v>375</v>
      </c>
    </row>
    <row r="178" spans="1:9" s="29" customFormat="1" ht="16.5" thickBot="1" x14ac:dyDescent="0.3">
      <c r="A178" s="159" t="s">
        <v>353</v>
      </c>
      <c r="B178" s="160"/>
      <c r="C178" s="160"/>
      <c r="D178" s="160"/>
      <c r="E178" s="160"/>
      <c r="F178" s="33">
        <f>SUM(F167:F177)</f>
        <v>570</v>
      </c>
      <c r="G178" s="33">
        <f t="shared" ref="G178:H178" si="24">SUM(G167:G177)</f>
        <v>437</v>
      </c>
      <c r="H178" s="33">
        <f t="shared" si="24"/>
        <v>75</v>
      </c>
      <c r="I178" s="34"/>
    </row>
    <row r="179" spans="1:9" s="29" customFormat="1" x14ac:dyDescent="0.25">
      <c r="A179" s="79" t="s">
        <v>354</v>
      </c>
      <c r="B179" s="161" t="s">
        <v>21</v>
      </c>
      <c r="C179" s="161"/>
      <c r="D179" s="161"/>
      <c r="E179" s="161"/>
      <c r="F179" s="52">
        <f>SUM(F174+F177)</f>
        <v>85</v>
      </c>
      <c r="G179" s="52">
        <f t="shared" ref="G179:H179" si="25">SUM(G174+G177)</f>
        <v>60</v>
      </c>
      <c r="H179" s="52">
        <f t="shared" si="25"/>
        <v>75</v>
      </c>
      <c r="I179" s="80"/>
    </row>
    <row r="180" spans="1:9" s="29" customFormat="1" x14ac:dyDescent="0.25">
      <c r="A180" s="54">
        <v>4</v>
      </c>
      <c r="B180" s="162" t="s">
        <v>20</v>
      </c>
      <c r="C180" s="162"/>
      <c r="D180" s="162"/>
      <c r="E180" s="162"/>
      <c r="F180" s="1">
        <f>SUM(F167+F171+F172+F176)</f>
        <v>35</v>
      </c>
      <c r="G180" s="1">
        <f>SUM(G167+G171+G172+G176)</f>
        <v>7</v>
      </c>
      <c r="H180" s="1"/>
      <c r="I180" s="23"/>
    </row>
    <row r="181" spans="1:9" s="29" customFormat="1" x14ac:dyDescent="0.25">
      <c r="A181" s="54">
        <v>4</v>
      </c>
      <c r="B181" s="162" t="s">
        <v>22</v>
      </c>
      <c r="C181" s="162"/>
      <c r="D181" s="162"/>
      <c r="E181" s="162"/>
      <c r="F181" s="1">
        <f>SUM(F175+F170+F169+F168)</f>
        <v>350</v>
      </c>
      <c r="G181" s="1">
        <f>SUM(G175+G170+G169+G168)</f>
        <v>270</v>
      </c>
      <c r="H181" s="1"/>
      <c r="I181" s="23"/>
    </row>
    <row r="182" spans="1:9" s="29" customFormat="1" ht="15.75" thickBot="1" x14ac:dyDescent="0.3">
      <c r="A182" s="106">
        <v>1</v>
      </c>
      <c r="B182" s="163" t="s">
        <v>23</v>
      </c>
      <c r="C182" s="164"/>
      <c r="D182" s="163"/>
      <c r="E182" s="163"/>
      <c r="F182" s="107">
        <f>SUM(F173)</f>
        <v>100</v>
      </c>
      <c r="G182" s="107">
        <f>SUM(G173)</f>
        <v>100</v>
      </c>
      <c r="H182" s="19"/>
      <c r="I182" s="32"/>
    </row>
    <row r="183" spans="1:9" s="29" customFormat="1" ht="78.75" customHeight="1" x14ac:dyDescent="0.25">
      <c r="A183" s="44">
        <v>104</v>
      </c>
      <c r="B183" s="141" t="s">
        <v>376</v>
      </c>
      <c r="C183" s="142" t="s">
        <v>32</v>
      </c>
      <c r="D183" s="44" t="s">
        <v>39</v>
      </c>
      <c r="E183" s="44" t="s">
        <v>377</v>
      </c>
      <c r="F183" s="44">
        <v>80</v>
      </c>
      <c r="G183" s="44"/>
      <c r="H183" s="44"/>
      <c r="I183" s="59" t="s">
        <v>378</v>
      </c>
    </row>
    <row r="184" spans="1:9" s="29" customFormat="1" ht="42" x14ac:dyDescent="0.25">
      <c r="A184" s="44">
        <v>105</v>
      </c>
      <c r="B184" s="143" t="s">
        <v>379</v>
      </c>
      <c r="C184" s="142" t="s">
        <v>25</v>
      </c>
      <c r="D184" s="44" t="s">
        <v>34</v>
      </c>
      <c r="E184" s="44" t="s">
        <v>380</v>
      </c>
      <c r="F184" s="44">
        <v>80</v>
      </c>
      <c r="G184" s="44">
        <v>55</v>
      </c>
      <c r="H184" s="44"/>
      <c r="I184" s="59" t="s">
        <v>381</v>
      </c>
    </row>
    <row r="185" spans="1:9" s="29" customFormat="1" ht="42" x14ac:dyDescent="0.25">
      <c r="A185" s="44">
        <v>106</v>
      </c>
      <c r="B185" s="141" t="s">
        <v>382</v>
      </c>
      <c r="C185" s="142" t="s">
        <v>171</v>
      </c>
      <c r="D185" s="44" t="s">
        <v>16</v>
      </c>
      <c r="E185" s="44" t="s">
        <v>383</v>
      </c>
      <c r="F185" s="44">
        <v>11</v>
      </c>
      <c r="G185" s="44"/>
      <c r="H185" s="44"/>
      <c r="I185" s="59" t="s">
        <v>384</v>
      </c>
    </row>
    <row r="186" spans="1:9" s="29" customFormat="1" ht="38.25" x14ac:dyDescent="0.25">
      <c r="A186" s="44">
        <v>107</v>
      </c>
      <c r="B186" s="42" t="s">
        <v>385</v>
      </c>
      <c r="C186" s="44" t="s">
        <v>386</v>
      </c>
      <c r="D186" s="44" t="s">
        <v>34</v>
      </c>
      <c r="E186" s="44" t="s">
        <v>387</v>
      </c>
      <c r="F186" s="44">
        <v>50</v>
      </c>
      <c r="G186" s="44">
        <v>16</v>
      </c>
      <c r="H186" s="44">
        <v>100</v>
      </c>
      <c r="I186" s="144" t="s">
        <v>410</v>
      </c>
    </row>
    <row r="187" spans="1:9" s="29" customFormat="1" ht="25.5" x14ac:dyDescent="0.25">
      <c r="A187" s="44">
        <v>108</v>
      </c>
      <c r="B187" s="42" t="s">
        <v>388</v>
      </c>
      <c r="C187" s="44" t="s">
        <v>17</v>
      </c>
      <c r="D187" s="44" t="s">
        <v>16</v>
      </c>
      <c r="E187" s="44" t="s">
        <v>387</v>
      </c>
      <c r="F187" s="44">
        <v>10</v>
      </c>
      <c r="G187" s="44"/>
      <c r="H187" s="90"/>
      <c r="I187" s="144" t="s">
        <v>409</v>
      </c>
    </row>
    <row r="188" spans="1:9" s="29" customFormat="1" ht="38.25" x14ac:dyDescent="0.25">
      <c r="A188" s="44">
        <v>109</v>
      </c>
      <c r="B188" s="42" t="s">
        <v>389</v>
      </c>
      <c r="C188" s="44" t="s">
        <v>390</v>
      </c>
      <c r="D188" s="44" t="s">
        <v>391</v>
      </c>
      <c r="E188" s="44" t="s">
        <v>392</v>
      </c>
      <c r="F188" s="44">
        <v>10</v>
      </c>
      <c r="G188" s="44">
        <v>5</v>
      </c>
      <c r="H188" s="90"/>
      <c r="I188" s="144" t="s">
        <v>408</v>
      </c>
    </row>
    <row r="189" spans="1:9" s="29" customFormat="1" ht="25.5" x14ac:dyDescent="0.25">
      <c r="A189" s="44">
        <v>110</v>
      </c>
      <c r="B189" s="42" t="s">
        <v>393</v>
      </c>
      <c r="C189" s="44" t="s">
        <v>31</v>
      </c>
      <c r="D189" s="44" t="s">
        <v>34</v>
      </c>
      <c r="E189" s="44" t="s">
        <v>394</v>
      </c>
      <c r="F189" s="44">
        <v>35</v>
      </c>
      <c r="G189" s="44">
        <v>35</v>
      </c>
      <c r="H189" s="44">
        <v>35</v>
      </c>
      <c r="I189" s="144"/>
    </row>
    <row r="190" spans="1:9" s="29" customFormat="1" ht="25.5" x14ac:dyDescent="0.25">
      <c r="A190" s="44">
        <v>111</v>
      </c>
      <c r="B190" s="42" t="s">
        <v>395</v>
      </c>
      <c r="C190" s="44" t="s">
        <v>280</v>
      </c>
      <c r="D190" s="44" t="s">
        <v>34</v>
      </c>
      <c r="E190" s="44" t="s">
        <v>396</v>
      </c>
      <c r="F190" s="44">
        <v>35</v>
      </c>
      <c r="G190" s="44">
        <v>35</v>
      </c>
      <c r="H190" s="44">
        <v>35</v>
      </c>
      <c r="I190" s="144"/>
    </row>
    <row r="191" spans="1:9" s="29" customFormat="1" ht="38.25" x14ac:dyDescent="0.25">
      <c r="A191" s="44">
        <v>112</v>
      </c>
      <c r="B191" s="42" t="s">
        <v>397</v>
      </c>
      <c r="C191" s="44" t="s">
        <v>31</v>
      </c>
      <c r="D191" s="44" t="s">
        <v>34</v>
      </c>
      <c r="E191" s="44" t="s">
        <v>398</v>
      </c>
      <c r="F191" s="44">
        <v>60</v>
      </c>
      <c r="G191" s="44">
        <v>60</v>
      </c>
      <c r="H191" s="90"/>
      <c r="I191" s="145" t="s">
        <v>407</v>
      </c>
    </row>
    <row r="192" spans="1:9" s="29" customFormat="1" ht="63.75" thickBot="1" x14ac:dyDescent="0.3">
      <c r="A192" s="44">
        <v>113</v>
      </c>
      <c r="B192" s="42" t="s">
        <v>399</v>
      </c>
      <c r="C192" s="44" t="s">
        <v>401</v>
      </c>
      <c r="D192" s="44" t="s">
        <v>34</v>
      </c>
      <c r="E192" s="44" t="s">
        <v>400</v>
      </c>
      <c r="F192" s="44">
        <v>165</v>
      </c>
      <c r="G192" s="44">
        <v>165</v>
      </c>
      <c r="H192" s="44">
        <v>100</v>
      </c>
      <c r="I192" s="144" t="s">
        <v>411</v>
      </c>
    </row>
    <row r="193" spans="1:9" s="29" customFormat="1" ht="15.75" x14ac:dyDescent="0.25">
      <c r="A193" s="156" t="s">
        <v>402</v>
      </c>
      <c r="B193" s="157"/>
      <c r="C193" s="157"/>
      <c r="D193" s="157"/>
      <c r="E193" s="158"/>
      <c r="F193" s="146">
        <f>SUM(F183:F192)</f>
        <v>536</v>
      </c>
      <c r="G193" s="146">
        <f t="shared" ref="G193:H193" si="26">SUM(G183:G192)</f>
        <v>371</v>
      </c>
      <c r="H193" s="146">
        <f t="shared" si="26"/>
        <v>270</v>
      </c>
      <c r="I193" s="37"/>
    </row>
    <row r="194" spans="1:9" s="29" customFormat="1" x14ac:dyDescent="0.25">
      <c r="A194" s="83" t="s">
        <v>266</v>
      </c>
      <c r="B194" s="153" t="s">
        <v>21</v>
      </c>
      <c r="C194" s="154"/>
      <c r="D194" s="154"/>
      <c r="E194" s="155"/>
      <c r="F194" s="82">
        <f>SUM(F186+F189+F190+F192)</f>
        <v>285</v>
      </c>
      <c r="G194" s="82">
        <f>SUM(G186+G189+G190+G192)</f>
        <v>251</v>
      </c>
      <c r="H194" s="82">
        <f>SUM(H186+H189+H190+H192)</f>
        <v>270</v>
      </c>
      <c r="I194" s="38"/>
    </row>
    <row r="195" spans="1:9" s="29" customFormat="1" x14ac:dyDescent="0.25">
      <c r="A195" s="54">
        <v>3</v>
      </c>
      <c r="B195" s="153" t="s">
        <v>20</v>
      </c>
      <c r="C195" s="154"/>
      <c r="D195" s="154"/>
      <c r="E195" s="155"/>
      <c r="F195" s="1">
        <f>SUM(F185+F187+F188)</f>
        <v>31</v>
      </c>
      <c r="G195" s="1">
        <f>SUM(G185+G187+G188)</f>
        <v>5</v>
      </c>
      <c r="H195" s="1"/>
      <c r="I195" s="18"/>
    </row>
    <row r="196" spans="1:9" s="29" customFormat="1" x14ac:dyDescent="0.25">
      <c r="A196" s="54">
        <v>3</v>
      </c>
      <c r="B196" s="153" t="s">
        <v>22</v>
      </c>
      <c r="C196" s="154"/>
      <c r="D196" s="154"/>
      <c r="E196" s="155"/>
      <c r="F196" s="1">
        <f>SUM(F183+F184+F191)</f>
        <v>220</v>
      </c>
      <c r="G196" s="1">
        <f>SUM(G183+G184+G191)</f>
        <v>115</v>
      </c>
      <c r="H196" s="1"/>
      <c r="I196" s="18"/>
    </row>
    <row r="197" spans="1:9" s="29" customFormat="1" ht="15.75" thickBot="1" x14ac:dyDescent="0.3">
      <c r="A197" s="106">
        <v>0</v>
      </c>
      <c r="B197" s="147" t="s">
        <v>23</v>
      </c>
      <c r="C197" s="148"/>
      <c r="D197" s="149"/>
      <c r="E197" s="150"/>
      <c r="F197" s="107">
        <f>SUM(F276)</f>
        <v>0</v>
      </c>
      <c r="G197" s="107">
        <f>SUM(G276)</f>
        <v>0</v>
      </c>
      <c r="H197" s="39"/>
      <c r="I197" s="20"/>
    </row>
    <row r="198" spans="1:9" s="29" customFormat="1" ht="15.75" x14ac:dyDescent="0.25">
      <c r="A198" s="156" t="s">
        <v>403</v>
      </c>
      <c r="B198" s="157"/>
      <c r="C198" s="157"/>
      <c r="D198" s="157"/>
      <c r="E198" s="158"/>
      <c r="F198" s="151">
        <f>SUM(F140+F162+F178+F193)</f>
        <v>7012</v>
      </c>
      <c r="G198" s="151">
        <f t="shared" ref="G198:H198" si="27">SUM(G140+G162+G178+G193)</f>
        <v>4559</v>
      </c>
      <c r="H198" s="151">
        <f t="shared" si="27"/>
        <v>1520</v>
      </c>
      <c r="I198" s="37"/>
    </row>
    <row r="199" spans="1:9" s="29" customFormat="1" x14ac:dyDescent="0.25">
      <c r="A199" s="152">
        <v>38</v>
      </c>
      <c r="B199" s="153" t="s">
        <v>21</v>
      </c>
      <c r="C199" s="154"/>
      <c r="D199" s="154"/>
      <c r="E199" s="155"/>
      <c r="F199" s="82">
        <f>SUM(F141+F163+F179+F194)</f>
        <v>4190</v>
      </c>
      <c r="G199" s="82">
        <f t="shared" ref="G199:H199" si="28">SUM(G141+G163+G179+G194)</f>
        <v>3281</v>
      </c>
      <c r="H199" s="82">
        <f t="shared" si="28"/>
        <v>1520</v>
      </c>
      <c r="I199" s="38"/>
    </row>
    <row r="200" spans="1:9" s="29" customFormat="1" x14ac:dyDescent="0.25">
      <c r="A200" s="54">
        <v>34</v>
      </c>
      <c r="B200" s="153" t="s">
        <v>20</v>
      </c>
      <c r="C200" s="154"/>
      <c r="D200" s="154"/>
      <c r="E200" s="155"/>
      <c r="F200" s="82">
        <f>SUM(F142+F164+F180+F195)</f>
        <v>321</v>
      </c>
      <c r="G200" s="82">
        <f>SUM(G142+G164+G180+G195)</f>
        <v>76</v>
      </c>
      <c r="H200" s="40"/>
      <c r="I200" s="18"/>
    </row>
    <row r="201" spans="1:9" s="29" customFormat="1" x14ac:dyDescent="0.25">
      <c r="A201" s="54">
        <v>35</v>
      </c>
      <c r="B201" s="153" t="s">
        <v>22</v>
      </c>
      <c r="C201" s="154"/>
      <c r="D201" s="154"/>
      <c r="E201" s="155"/>
      <c r="F201" s="82">
        <f>SUM(F143+F165+F181+F196)</f>
        <v>2167</v>
      </c>
      <c r="G201" s="82">
        <f>SUM(G143+G165+G181+G196)</f>
        <v>951</v>
      </c>
      <c r="H201" s="40"/>
      <c r="I201" s="18"/>
    </row>
    <row r="202" spans="1:9" s="29" customFormat="1" ht="15.75" thickBot="1" x14ac:dyDescent="0.3">
      <c r="A202" s="106">
        <v>6</v>
      </c>
      <c r="B202" s="147" t="s">
        <v>23</v>
      </c>
      <c r="C202" s="148"/>
      <c r="D202" s="149"/>
      <c r="E202" s="150"/>
      <c r="F202" s="107">
        <f>SUM(F144+F166+F182+F197)</f>
        <v>334</v>
      </c>
      <c r="G202" s="107">
        <f>SUM(G144+G166+G182+G197)</f>
        <v>251</v>
      </c>
      <c r="H202" s="39"/>
      <c r="I202" s="20"/>
    </row>
    <row r="203" spans="1:9" s="29" customFormat="1" ht="47.25" customHeight="1" x14ac:dyDescent="0.25">
      <c r="A203" s="7"/>
      <c r="B203" s="2"/>
      <c r="C203" s="8"/>
      <c r="D203" s="2"/>
      <c r="E203" s="2"/>
      <c r="F203" s="4"/>
      <c r="G203" s="4"/>
      <c r="H203" s="5"/>
      <c r="I203" s="3"/>
    </row>
    <row r="204" spans="1:9" s="29" customFormat="1" ht="15.75" x14ac:dyDescent="0.25">
      <c r="A204" s="7"/>
      <c r="B204" s="2"/>
      <c r="C204" s="8"/>
      <c r="D204" s="2"/>
      <c r="E204" s="2"/>
      <c r="F204" s="4"/>
      <c r="G204" s="4"/>
      <c r="H204" s="5"/>
      <c r="I204" s="3"/>
    </row>
    <row r="205" spans="1:9" s="29" customFormat="1" ht="15.75" x14ac:dyDescent="0.25">
      <c r="A205" s="7"/>
      <c r="B205" s="2"/>
      <c r="C205" s="8"/>
      <c r="D205" s="2"/>
      <c r="E205" s="2"/>
      <c r="F205" s="4"/>
      <c r="G205" s="4"/>
      <c r="H205" s="5"/>
      <c r="I205" s="3"/>
    </row>
    <row r="206" spans="1:9" s="29" customFormat="1" ht="15.75" x14ac:dyDescent="0.25">
      <c r="A206" s="7"/>
      <c r="B206" s="2"/>
      <c r="C206" s="8"/>
      <c r="D206" s="2"/>
      <c r="E206" s="2"/>
      <c r="F206" s="4"/>
      <c r="G206" s="4"/>
      <c r="H206" s="5"/>
      <c r="I206" s="3"/>
    </row>
    <row r="207" spans="1:9" s="29" customFormat="1" ht="15.75" x14ac:dyDescent="0.25">
      <c r="A207" s="7"/>
      <c r="B207" s="2"/>
      <c r="C207" s="8"/>
      <c r="D207" s="2"/>
      <c r="E207" s="2"/>
      <c r="F207" s="4"/>
      <c r="G207" s="4"/>
      <c r="H207" s="5"/>
      <c r="I207" s="3"/>
    </row>
    <row r="208" spans="1:9" s="29" customFormat="1" x14ac:dyDescent="0.25">
      <c r="A208" s="12"/>
      <c r="B208" s="13"/>
      <c r="C208" s="8"/>
      <c r="D208" s="2"/>
      <c r="E208" s="2"/>
      <c r="F208" s="4"/>
      <c r="G208" s="4"/>
      <c r="H208" s="5"/>
      <c r="I208" s="3"/>
    </row>
    <row r="209" spans="1:9" s="29" customFormat="1" x14ac:dyDescent="0.25">
      <c r="A209" s="12"/>
      <c r="B209" s="13"/>
      <c r="C209" s="8"/>
      <c r="D209" s="2"/>
      <c r="E209" s="2"/>
      <c r="F209" s="4"/>
      <c r="G209" s="4"/>
      <c r="H209" s="5"/>
      <c r="I209" s="3"/>
    </row>
    <row r="210" spans="1:9" s="29" customFormat="1" x14ac:dyDescent="0.25">
      <c r="A210" s="12"/>
      <c r="B210" s="13"/>
      <c r="C210" s="8"/>
      <c r="D210" s="2"/>
      <c r="E210" s="2"/>
      <c r="F210" s="4"/>
      <c r="G210" s="4"/>
      <c r="H210" s="5"/>
      <c r="I210" s="3"/>
    </row>
    <row r="211" spans="1:9" s="29" customFormat="1" x14ac:dyDescent="0.25">
      <c r="A211" s="12"/>
      <c r="B211" s="13"/>
      <c r="C211" s="8"/>
      <c r="D211" s="2"/>
      <c r="E211" s="2"/>
      <c r="F211" s="4"/>
      <c r="G211" s="4"/>
      <c r="H211" s="5"/>
      <c r="I211" s="3"/>
    </row>
    <row r="212" spans="1:9" s="29" customFormat="1" x14ac:dyDescent="0.25">
      <c r="A212" s="28"/>
      <c r="B212" s="31"/>
      <c r="C212" s="28"/>
      <c r="D212" s="28"/>
      <c r="E212" s="28"/>
      <c r="F212" s="28"/>
      <c r="G212" s="28"/>
      <c r="H212" s="30"/>
      <c r="I212" s="25"/>
    </row>
    <row r="213" spans="1:9" s="29" customFormat="1" x14ac:dyDescent="0.25">
      <c r="A213" s="28"/>
      <c r="B213" s="31"/>
      <c r="C213" s="28"/>
      <c r="D213" s="28"/>
      <c r="E213" s="28"/>
      <c r="F213" s="28"/>
      <c r="G213" s="28"/>
      <c r="H213" s="30"/>
      <c r="I213" s="25"/>
    </row>
    <row r="214" spans="1:9" s="29" customFormat="1" x14ac:dyDescent="0.25">
      <c r="A214" s="28"/>
      <c r="B214" s="31"/>
      <c r="C214" s="28"/>
      <c r="D214" s="28"/>
      <c r="E214" s="28"/>
      <c r="F214" s="28"/>
      <c r="G214" s="28"/>
      <c r="H214" s="30"/>
      <c r="I214" s="25"/>
    </row>
    <row r="215" spans="1:9" s="29" customFormat="1" x14ac:dyDescent="0.25">
      <c r="A215" s="28"/>
      <c r="B215" s="31"/>
      <c r="C215" s="28"/>
      <c r="D215" s="28"/>
      <c r="E215" s="28"/>
      <c r="F215" s="28"/>
      <c r="G215" s="28"/>
      <c r="H215" s="30"/>
      <c r="I215" s="25"/>
    </row>
    <row r="216" spans="1:9" s="29" customFormat="1" x14ac:dyDescent="0.25">
      <c r="A216" s="28"/>
      <c r="B216" s="31"/>
      <c r="C216" s="28"/>
      <c r="D216" s="28"/>
      <c r="E216" s="28"/>
      <c r="F216" s="28"/>
      <c r="G216" s="28"/>
      <c r="H216" s="30"/>
      <c r="I216" s="25"/>
    </row>
    <row r="217" spans="1:9" s="29" customFormat="1" x14ac:dyDescent="0.25">
      <c r="A217" s="28"/>
      <c r="B217" s="31"/>
      <c r="C217" s="28"/>
      <c r="D217" s="28"/>
      <c r="E217" s="28"/>
      <c r="F217" s="28"/>
      <c r="G217" s="28"/>
      <c r="H217" s="30"/>
      <c r="I217" s="25"/>
    </row>
    <row r="218" spans="1:9" s="29" customFormat="1" x14ac:dyDescent="0.25">
      <c r="A218" s="28"/>
      <c r="B218" s="31"/>
      <c r="C218" s="28"/>
      <c r="D218" s="28"/>
      <c r="E218" s="28"/>
      <c r="F218" s="28"/>
      <c r="G218" s="28"/>
      <c r="H218" s="30"/>
      <c r="I218" s="25"/>
    </row>
    <row r="219" spans="1:9" s="29" customFormat="1" x14ac:dyDescent="0.25">
      <c r="A219" s="28"/>
      <c r="B219" s="31"/>
      <c r="C219" s="28"/>
      <c r="D219" s="28"/>
      <c r="E219" s="28"/>
      <c r="F219" s="28"/>
      <c r="G219" s="28"/>
      <c r="H219" s="30"/>
      <c r="I219" s="25"/>
    </row>
    <row r="220" spans="1:9" s="29" customFormat="1" x14ac:dyDescent="0.25">
      <c r="A220" s="28"/>
      <c r="B220" s="31"/>
      <c r="C220" s="28"/>
      <c r="D220" s="28"/>
      <c r="E220" s="28"/>
      <c r="F220" s="28"/>
      <c r="G220" s="28"/>
      <c r="H220" s="30"/>
      <c r="I220" s="25"/>
    </row>
    <row r="221" spans="1:9" s="29" customFormat="1" x14ac:dyDescent="0.25">
      <c r="A221" s="28"/>
      <c r="B221" s="31"/>
      <c r="C221" s="28"/>
      <c r="D221" s="28"/>
      <c r="E221" s="28"/>
      <c r="F221" s="28"/>
      <c r="G221" s="28"/>
      <c r="H221" s="30"/>
      <c r="I221" s="25"/>
    </row>
    <row r="222" spans="1:9" s="29" customFormat="1" x14ac:dyDescent="0.25">
      <c r="A222" s="28"/>
      <c r="B222" s="31"/>
      <c r="C222" s="28"/>
      <c r="D222" s="28"/>
      <c r="E222" s="28"/>
      <c r="F222" s="28"/>
      <c r="G222" s="28"/>
      <c r="H222" s="30"/>
      <c r="I222" s="25"/>
    </row>
    <row r="223" spans="1:9" s="29" customFormat="1" x14ac:dyDescent="0.25">
      <c r="A223" s="28"/>
      <c r="B223" s="31"/>
      <c r="C223" s="28"/>
      <c r="D223" s="28"/>
      <c r="E223" s="28"/>
      <c r="F223" s="28"/>
      <c r="G223" s="28"/>
      <c r="H223" s="30"/>
      <c r="I223" s="25"/>
    </row>
    <row r="224" spans="1:9" s="29" customFormat="1" x14ac:dyDescent="0.25">
      <c r="A224" s="28"/>
      <c r="B224" s="31"/>
      <c r="C224" s="28"/>
      <c r="D224" s="28"/>
      <c r="E224" s="28"/>
      <c r="F224" s="28"/>
      <c r="G224" s="28"/>
      <c r="H224" s="30"/>
      <c r="I224" s="25"/>
    </row>
    <row r="225" spans="1:9" s="29" customFormat="1" x14ac:dyDescent="0.25">
      <c r="A225" s="28"/>
      <c r="B225" s="31"/>
      <c r="C225" s="28"/>
      <c r="D225" s="28"/>
      <c r="E225" s="28"/>
      <c r="F225" s="28"/>
      <c r="G225" s="28"/>
      <c r="H225" s="30"/>
      <c r="I225" s="25"/>
    </row>
    <row r="226" spans="1:9" s="6" customFormat="1" x14ac:dyDescent="0.25">
      <c r="A226" s="12"/>
      <c r="B226" s="13"/>
      <c r="C226" s="8"/>
      <c r="D226" s="2"/>
      <c r="E226" s="2"/>
      <c r="F226" s="4"/>
      <c r="G226" s="4"/>
      <c r="H226" s="5"/>
      <c r="I226" s="3"/>
    </row>
    <row r="227" spans="1:9" s="6" customFormat="1" x14ac:dyDescent="0.25">
      <c r="A227" s="12"/>
      <c r="B227" s="13"/>
      <c r="C227" s="8"/>
      <c r="D227" s="2"/>
      <c r="E227" s="2"/>
      <c r="F227" s="4"/>
      <c r="G227" s="4"/>
      <c r="H227" s="5"/>
      <c r="I227" s="3"/>
    </row>
    <row r="228" spans="1:9" s="6" customFormat="1" x14ac:dyDescent="0.25">
      <c r="A228" s="12"/>
      <c r="B228" s="13"/>
      <c r="C228" s="8"/>
      <c r="D228" s="2"/>
      <c r="E228" s="2"/>
      <c r="F228" s="4"/>
      <c r="G228" s="4"/>
      <c r="H228" s="5"/>
      <c r="I228" s="3"/>
    </row>
    <row r="229" spans="1:9" s="6" customFormat="1" x14ac:dyDescent="0.25">
      <c r="A229" s="12"/>
      <c r="B229" s="13"/>
      <c r="C229" s="8"/>
      <c r="D229" s="2"/>
      <c r="E229" s="2"/>
      <c r="F229" s="4"/>
      <c r="G229" s="4"/>
      <c r="H229" s="5"/>
      <c r="I229" s="3"/>
    </row>
    <row r="230" spans="1:9" s="6" customFormat="1" x14ac:dyDescent="0.25">
      <c r="A230" s="12"/>
      <c r="B230" s="13"/>
      <c r="C230" s="8"/>
      <c r="D230" s="2"/>
      <c r="E230" s="2"/>
      <c r="F230" s="4"/>
      <c r="G230" s="4"/>
      <c r="H230" s="5"/>
      <c r="I230" s="3"/>
    </row>
    <row r="231" spans="1:9" s="6" customFormat="1" x14ac:dyDescent="0.25">
      <c r="A231" s="12"/>
      <c r="B231" s="13"/>
      <c r="C231" s="8"/>
      <c r="D231" s="2"/>
      <c r="E231" s="2"/>
      <c r="F231" s="4"/>
      <c r="G231" s="4"/>
      <c r="H231" s="5"/>
      <c r="I231" s="3"/>
    </row>
  </sheetData>
  <mergeCells count="90">
    <mergeCell ref="B136:E136"/>
    <mergeCell ref="B137:E137"/>
    <mergeCell ref="B138:E138"/>
    <mergeCell ref="B139:E139"/>
    <mergeCell ref="A135:E135"/>
    <mergeCell ref="A140:E140"/>
    <mergeCell ref="B141:E141"/>
    <mergeCell ref="B142:E142"/>
    <mergeCell ref="B143:E143"/>
    <mergeCell ref="B144:E144"/>
    <mergeCell ref="A107:E107"/>
    <mergeCell ref="B108:E108"/>
    <mergeCell ref="B109:E109"/>
    <mergeCell ref="B110:E110"/>
    <mergeCell ref="B111:E111"/>
    <mergeCell ref="A102:E102"/>
    <mergeCell ref="B103:E103"/>
    <mergeCell ref="B104:E104"/>
    <mergeCell ref="B105:E105"/>
    <mergeCell ref="B106:E106"/>
    <mergeCell ref="A90:E90"/>
    <mergeCell ref="B91:E91"/>
    <mergeCell ref="B92:E92"/>
    <mergeCell ref="B93:E93"/>
    <mergeCell ref="B94:E94"/>
    <mergeCell ref="B30:E30"/>
    <mergeCell ref="A26:E26"/>
    <mergeCell ref="B51:E51"/>
    <mergeCell ref="B56:E56"/>
    <mergeCell ref="A1:I1"/>
    <mergeCell ref="A2:I2"/>
    <mergeCell ref="A5:A6"/>
    <mergeCell ref="D5:D6"/>
    <mergeCell ref="E5:E6"/>
    <mergeCell ref="A3:I3"/>
    <mergeCell ref="A4:I4"/>
    <mergeCell ref="B5:B6"/>
    <mergeCell ref="C5:C6"/>
    <mergeCell ref="F5:H5"/>
    <mergeCell ref="B15:E15"/>
    <mergeCell ref="A7:A10"/>
    <mergeCell ref="B27:E27"/>
    <mergeCell ref="B28:E28"/>
    <mergeCell ref="B29:E29"/>
    <mergeCell ref="I5:I6"/>
    <mergeCell ref="A11:E11"/>
    <mergeCell ref="B12:E12"/>
    <mergeCell ref="B13:E13"/>
    <mergeCell ref="B14:E14"/>
    <mergeCell ref="B53:E53"/>
    <mergeCell ref="B54:E54"/>
    <mergeCell ref="B55:E55"/>
    <mergeCell ref="A47:E47"/>
    <mergeCell ref="B48:E48"/>
    <mergeCell ref="B49:E49"/>
    <mergeCell ref="B50:E50"/>
    <mergeCell ref="A52:E52"/>
    <mergeCell ref="A75:E75"/>
    <mergeCell ref="B76:E76"/>
    <mergeCell ref="B77:E77"/>
    <mergeCell ref="B78:E78"/>
    <mergeCell ref="B79:E79"/>
    <mergeCell ref="A116:E116"/>
    <mergeCell ref="B117:E117"/>
    <mergeCell ref="B118:E118"/>
    <mergeCell ref="B119:E119"/>
    <mergeCell ref="B120:E120"/>
    <mergeCell ref="A126:E126"/>
    <mergeCell ref="B127:E127"/>
    <mergeCell ref="B128:E128"/>
    <mergeCell ref="B129:E129"/>
    <mergeCell ref="B130:E130"/>
    <mergeCell ref="A162:E162"/>
    <mergeCell ref="B163:E163"/>
    <mergeCell ref="B164:E164"/>
    <mergeCell ref="B165:E165"/>
    <mergeCell ref="B166:E166"/>
    <mergeCell ref="A178:E178"/>
    <mergeCell ref="B179:E179"/>
    <mergeCell ref="B180:E180"/>
    <mergeCell ref="B181:E181"/>
    <mergeCell ref="B182:E182"/>
    <mergeCell ref="B199:E199"/>
    <mergeCell ref="B200:E200"/>
    <mergeCell ref="B201:E201"/>
    <mergeCell ref="A193:E193"/>
    <mergeCell ref="B194:E194"/>
    <mergeCell ref="B195:E195"/>
    <mergeCell ref="B196:E196"/>
    <mergeCell ref="A198:E198"/>
  </mergeCells>
  <pageMargins left="0.51181102362204722" right="0.11811023622047245" top="0.35433070866141736"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2023-02-21T04:50:23Z</dcterms:modified>
</cp:coreProperties>
</file>