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. 8 8-е число" sheetId="4" r:id="rId1"/>
    <sheet name="Лист1" sheetId="1" r:id="rId2"/>
    <sheet name="Лист2" sheetId="2" r:id="rId3"/>
    <sheet name="Лист3" sheetId="3" r:id="rId4"/>
  </sheets>
  <definedNames>
    <definedName name="_xlnm.Print_Area" localSheetId="0">'прил. 8 8-е число'!$A$1:$I$48</definedName>
  </definedNames>
  <calcPr calcId="124519" refMode="R1C1"/>
</workbook>
</file>

<file path=xl/calcChain.xml><?xml version="1.0" encoding="utf-8"?>
<calcChain xmlns="http://schemas.openxmlformats.org/spreadsheetml/2006/main">
  <c r="G37" i="4"/>
  <c r="G38"/>
  <c r="G39"/>
  <c r="D15"/>
  <c r="D11"/>
  <c r="F29" l="1"/>
  <c r="G29"/>
  <c r="E15" l="1"/>
  <c r="D35"/>
  <c r="D40" s="1"/>
  <c r="E35"/>
  <c r="C15"/>
  <c r="C11"/>
  <c r="C35"/>
  <c r="G26"/>
  <c r="F26"/>
  <c r="G16"/>
  <c r="F16"/>
  <c r="C40" l="1"/>
  <c r="C10"/>
  <c r="G14" l="1"/>
  <c r="F14"/>
  <c r="G13"/>
  <c r="F13"/>
  <c r="G12"/>
  <c r="F12"/>
  <c r="E11"/>
  <c r="E10" l="1"/>
  <c r="E40"/>
  <c r="D10"/>
  <c r="F11"/>
  <c r="G11"/>
  <c r="F17" l="1"/>
  <c r="G17"/>
  <c r="F18"/>
  <c r="G18"/>
  <c r="F19"/>
  <c r="G19"/>
  <c r="F20"/>
  <c r="G20"/>
  <c r="F21"/>
  <c r="G21"/>
  <c r="F22"/>
  <c r="G22"/>
  <c r="F23"/>
  <c r="G23"/>
  <c r="F24"/>
  <c r="G24"/>
  <c r="F25"/>
  <c r="G25"/>
  <c r="F28"/>
  <c r="G28"/>
  <c r="G31"/>
  <c r="G32"/>
  <c r="G33"/>
  <c r="G30" l="1"/>
  <c r="G35"/>
  <c r="G36"/>
  <c r="F30"/>
  <c r="F31"/>
  <c r="F32"/>
  <c r="F33"/>
  <c r="F36"/>
  <c r="F37"/>
  <c r="F38"/>
  <c r="F35"/>
  <c r="G40" l="1"/>
  <c r="G15"/>
  <c r="F15"/>
  <c r="G10" l="1"/>
  <c r="F10"/>
  <c r="F40"/>
</calcChain>
</file>

<file path=xl/sharedStrings.xml><?xml version="1.0" encoding="utf-8"?>
<sst xmlns="http://schemas.openxmlformats.org/spreadsheetml/2006/main" count="120" uniqueCount="91">
  <si>
    <t>руб.коп.</t>
  </si>
  <si>
    <t>Код бюджетной классификации</t>
  </si>
  <si>
    <t>Наименование показателя</t>
  </si>
  <si>
    <t xml:space="preserve">План на год (уточненный) </t>
  </si>
  <si>
    <t>Фактическое исполнение</t>
  </si>
  <si>
    <t>Процент исполнения</t>
  </si>
  <si>
    <t>НЕНАЛОГОВЫЕ ДОХОДЫ</t>
  </si>
  <si>
    <t>650 1 11 05035 10 0000 120</t>
  </si>
  <si>
    <t>650 1 11 09045 10 0000 120</t>
  </si>
  <si>
    <t>650 1 13 02995 10 0000 130</t>
  </si>
  <si>
    <t>000 2 00 00000 00 0000 000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</si>
  <si>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</si>
  <si>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</si>
  <si>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Российской Федерации</t>
  </si>
  <si>
    <t>ИТОГО ДОХОДОВ</t>
  </si>
  <si>
    <r>
      <t xml:space="preserve">Примечание:  1.Причины отклонения </t>
    </r>
    <r>
      <rPr>
        <b/>
        <u/>
        <sz val="10"/>
        <rFont val="Times New Roman"/>
        <family val="1"/>
        <charset val="204"/>
      </rPr>
      <t>к плану на год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менее </t>
    </r>
    <r>
      <rPr>
        <b/>
        <u/>
        <sz val="10"/>
        <rFont val="Times New Roman"/>
        <family val="1"/>
        <charset val="204"/>
      </rPr>
      <t>20%,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45%, 70%, 95% и более 30%, 55%, 80%, 105%;</t>
    </r>
    <r>
      <rPr>
        <sz val="10"/>
        <rFont val="Times New Roman"/>
        <family val="1"/>
        <charset val="204"/>
      </rPr>
      <t xml:space="preserve">
</t>
    </r>
  </si>
  <si>
    <r>
      <t xml:space="preserve">                          2.Причины отклонения </t>
    </r>
    <r>
      <rPr>
        <b/>
        <u/>
        <sz val="10"/>
        <rFont val="Times New Roman"/>
        <family val="1"/>
        <charset val="204"/>
      </rPr>
      <t>к квартальному плану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</t>
    </r>
    <r>
      <rPr>
        <b/>
        <u/>
        <sz val="10"/>
        <rFont val="Times New Roman"/>
        <family val="1"/>
        <charset val="204"/>
      </rPr>
      <t>менее 95% и более 105%;</t>
    </r>
    <r>
      <rPr>
        <sz val="10"/>
        <rFont val="Times New Roman"/>
        <family val="1"/>
        <charset val="204"/>
      </rPr>
      <t xml:space="preserve">
             </t>
    </r>
  </si>
  <si>
    <t xml:space="preserve">                          3. НДФЛ и земельный налог не детализировать;</t>
  </si>
  <si>
    <t xml:space="preserve">                          4.Форму заполнять в рублях с копейками.</t>
  </si>
  <si>
    <t>Анализ исполнения доходной части бюджета  городского поселения Лянтор</t>
  </si>
  <si>
    <t>650 1 14 06025 10 0000 430</t>
  </si>
  <si>
    <t>650 1 17 01050 10 0000 180</t>
  </si>
  <si>
    <t>650 2 18 05030 10 0000 180</t>
  </si>
  <si>
    <t>Доходы бюджетов поселений от возврата иными организациями остатков субсидий прошлых лет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</si>
  <si>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</si>
  <si>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</si>
  <si>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</si>
  <si>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</si>
  <si>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поселений</t>
  </si>
  <si>
    <t>Доходы от продажи квартир, находящихся в собственности поселений</t>
  </si>
  <si>
    <t>650 1 14 01050 10 0000 410</t>
  </si>
  <si>
    <t>650 1 14 02052 10 0000 440</t>
  </si>
  <si>
    <t>Прочие безвозмездные поступления в бюджеты поселений</t>
  </si>
  <si>
    <t>х</t>
  </si>
  <si>
    <t>650 1 14 02053 10 0000 410</t>
  </si>
  <si>
    <t>650 2 19 05000 10 0000 151</t>
  </si>
  <si>
    <t>650 1 11 05025 10 0000 120</t>
  </si>
  <si>
    <t>650 1 11 07015 10 0000 120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</si>
  <si>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</si>
  <si>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</si>
  <si>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</si>
  <si>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</si>
  <si>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Исполнитель Колокольникова Наталья Викторовна</t>
  </si>
  <si>
    <t>тел. 8 (34638) 24-001 доб. 139</t>
  </si>
  <si>
    <t>Причина отклонений  (фактич.исполнения от плана на год)</t>
  </si>
  <si>
    <t>650 1 13 02065 10 0000 130</t>
  </si>
  <si>
    <t>Доходы, поступающие в порядке возмещения расходов, понесенных в связи с эксплуатацией имущества поселений</t>
  </si>
  <si>
    <t>650 1 14 02053 10 0000 440</t>
  </si>
  <si>
    <t>650 2 07 05030 10 0000 180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</si>
  <si>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</si>
  <si>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</si>
  <si>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650 1 16 23051 10 0000 140</t>
  </si>
  <si>
    <t>650 1 16 33050 10 0000 140</t>
  </si>
  <si>
    <t>650 1 16 90050 10 0000 140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</si>
  <si>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</si>
  <si>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</si>
  <si>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</si>
  <si>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к году</t>
  </si>
  <si>
    <t>Отклонения обусловлены следующими причинами:                                                                                            Производится погашение задолженности физическими лицами по договорам найма жилых помещений.</t>
  </si>
  <si>
    <t>Отклонение обусловлено следующими причинами:                                                                                       1. Погашена просроченная задолженность по договору аренды земельного участка, заключенного с ООО "Югратранссиб" в сумме 88782,17 руб.</t>
  </si>
  <si>
    <t>Приложение 5                                                                    к письму № ______ от  ___.07.2014</t>
  </si>
  <si>
    <t xml:space="preserve">Отклонения обусловлены следующими причинами:                                                                                                       Увеличение ежемесячной суммы платежа по компенсации затрат на содержание помещений в связи с заключением дополнительного соглашения к договору безвоздмездного пользования № 18-бп от 22.11.2011. </t>
  </si>
  <si>
    <t xml:space="preserve">Отклонение обусловлено следующими причинами:                                                                                       Поступили доходы от перечисления части прибыли, остающейся после налогообложения, за 2013 год от МУП КБО "Север". </t>
  </si>
  <si>
    <t>Отклонения обусловлены следующими причинами:                                                                      Осуществлен возврат остатков прошлых лет субвенции на осуществление первичного воинского учета на территориях, где отсутствуют военные комиссариаты, в связи с возмещением суммы страховых взносов в 2014 году.</t>
  </si>
  <si>
    <t>НАЛОГОВЫЕ И НЕНАЛОГОВЫЕ ДОХОДЫ</t>
  </si>
  <si>
    <t>НАЛОГОВЫЕ ДОХОДЫ</t>
  </si>
  <si>
    <t>182 1 01 00000 00 0000 000</t>
  </si>
  <si>
    <t>Налоги на прибыль, доходы</t>
  </si>
  <si>
    <t>182 1 06 01000 00 0000 110</t>
  </si>
  <si>
    <t>Налог на имущество физических лиц</t>
  </si>
  <si>
    <t xml:space="preserve">Отклонения обусловлены следующими причинами:                                                                                             Основные поступления по налогу на имущество физических лиц планируются в 4 квартале в связи с установленным сроком уплаты налога  - не позднее 01 ноября года, следующего за годом, за который исчислен налог. </t>
  </si>
  <si>
    <t>182 1 06 06000 00 0000 110</t>
  </si>
  <si>
    <t>Земельный налог</t>
  </si>
  <si>
    <t>070 1 11 05013 10 0000 120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</si>
  <si>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</si>
  <si>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Отклонения обусловлены следующими причинами:                                                                          В связи с условиями договоров аренды земельных участков срок уплаты арендных платежей - до 10 числа месяца, следующего за истекшим кварталом.
</t>
  </si>
  <si>
    <t>188 1 16 30015 01 0000 140</t>
  </si>
  <si>
    <t>Денежные взыскания (штрафы) за нарушение правил перевозки крупногабаритных и тяжеловесных грузов по дорогам общего пользования местного значения поселений</t>
  </si>
  <si>
    <t>070 1 14 06013 10 0000 430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</si>
  <si>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</si>
  <si>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Отклонение обусловлено следующими причинами:                                                                                       Произведена переоценка кадастровой стоимости земли по участкам, расположенным в границах г. Лянтора (по предприятиям, основной вид деятельности которых - добыча сырой нефти и нефтяного (попутного) газа.</t>
  </si>
  <si>
    <t>Отклонения обусловлены следующими причинами:                                                                      Была осуществлена продажа земельных участков в количестве: ОАО "Сургутнефтегаз" - 2, под дачное строительство - 3, под индивидуальное жилищное строительство - 2.</t>
  </si>
  <si>
    <t>Отклонение обусловлено следующими причинами:                                                                                       1. Поступили платежи по договору аренды муниципального имущества, заключенному с АНО ГТРК "Лянторинформ" в ноябре 2013 года.                                                                                                                                        2. Погашена просроченная задолженность по договору аренды муниципального имущества, заключенного с ООО "Югратранссиб" в сумме 51675,64 руб.</t>
  </si>
  <si>
    <t>Отклонения обусловлены следующими причинами:                                                                                                                       Поступили доходы от продажи автотранспортных средств путем проведения аукциона. В связи с разовым характером данных поступлений, они не были учтены при планировании.</t>
  </si>
  <si>
    <t>Отклонения обусловлены следующими причинами:                                                                                                                       Поступили доходы от денежных взысканий (штрафов) за нарушение правил перевозки крупногабаритных и тяжеловесных грузов по дорогам общего пользования местного значения поселений. В связи с разовым характером данных поступлений плановые показатели корректируются в соответствии с фактическим исполнением.</t>
  </si>
  <si>
    <t>Отклонения обусловлены следующими причинами:                                                                                                                                                                       В связи с разовым характером данных поступлений плановые показатели корректируются в соответствии с фактическим исполнением.</t>
  </si>
  <si>
    <r>
      <t xml:space="preserve">Отклонения обусловлены следующими причинами:                                                                                                                       1.Перечислена сумма штрафа за неисполнение условий, предусмотренных м/к № 0187300003113000175-0067237-01 от 23.12.2013 на выполнение работ по содержанию объектов дорожного хозяйства (ООО "Ревард"), за счет суммы обеспечения исполнения м/к - 97 898,48 руб.                                                            2.Перечислена сумма неустойки за просрочку исполнения м/к № </t>
    </r>
    <r>
      <rPr>
        <sz val="11"/>
        <rFont val="Times New Roman"/>
        <family val="1"/>
        <charset val="204"/>
      </rPr>
      <t>0187300003114000073-0067237-02/91</t>
    </r>
    <r>
      <rPr>
        <sz val="10"/>
        <rFont val="Times New Roman"/>
        <family val="1"/>
        <charset val="204"/>
      </rPr>
      <t xml:space="preserve"> от 03.06.2014 на выполнение работ по ямочному ремонту асфальтобетонных покрытий (ООО "дорожно-строительный трест №1") - 30 115,79 руб.                                                                                                             3.Перечислена сумма неустойки за просрочку исполнения  м/к № 01873000311400120-0067237-01/99 от 16.06.2014 на поставку малых архитектурных форм для городской площади (ООО ПО "Югор") - 2 498,23 руб.                                                                            4.Перечислена сумма штрафа за ненадлежащее исполнение условий, предусмотренных м/к № 0187300003114000119-0067237-01 от 17.06.2014 на выполнение работ по ликвидации коллейности (ООО "ЮТА-С"), за счет суммы обеспечения исполнения м/к - 5 802,70 руб.</t>
    </r>
  </si>
  <si>
    <t>по состоянию на 01.10.2014 года</t>
  </si>
  <si>
    <t>План                                                  9 мес.</t>
  </si>
  <si>
    <t>к 9 мес.</t>
  </si>
  <si>
    <t>Причина отклонений  (фактич.исполнения от плана на 9 мес.)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</si>
</sst>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2" fillId="0" borderId="1" xfId="25" applyNumberFormat="1" applyFont="1" applyFill="1" applyBorder="1" applyAlignment="1">
      <alignment horizontal="center" vertical="center" wrapText="1"/>
    </xf>
    <xf numFmtId="4" fontId="6" fillId="0" borderId="1" xfId="25" applyNumberFormat="1" applyFont="1" applyFill="1" applyBorder="1" applyAlignment="1">
      <alignment horizontal="right" vertical="center" wrapText="1"/>
    </xf>
    <xf numFmtId="4" fontId="2" fillId="0" borderId="1" xfId="24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2" fillId="2" borderId="1" xfId="24" applyNumberFormat="1" applyFont="1" applyFill="1" applyBorder="1" applyAlignment="1">
      <alignment horizontal="right" vertical="center" wrapText="1"/>
    </xf>
    <xf numFmtId="4" fontId="2" fillId="0" borderId="1" xfId="24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4" fontId="2" fillId="0" borderId="7" xfId="24" applyNumberFormat="1" applyFont="1" applyFill="1" applyBorder="1" applyAlignment="1">
      <alignment horizontal="center" vertical="center" wrapText="1"/>
    </xf>
    <xf numFmtId="4" fontId="2" fillId="0" borderId="1" xfId="24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165" fontId="2" fillId="0" borderId="1" xfId="25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25" applyNumberFormat="1" applyFont="1" applyFill="1" applyBorder="1" applyAlignment="1">
      <alignment vertical="center" wrapText="1"/>
    </xf>
    <xf numFmtId="4" fontId="2" fillId="0" borderId="6" xfId="24" applyNumberFormat="1" applyFont="1" applyFill="1" applyBorder="1" applyAlignment="1">
      <alignment horizontal="left" vertical="center" wrapText="1"/>
    </xf>
    <xf numFmtId="4" fontId="2" fillId="0" borderId="7" xfId="24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top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165" fontId="2" fillId="0" borderId="6" xfId="25" applyNumberFormat="1" applyFont="1" applyFill="1" applyBorder="1" applyAlignment="1">
      <alignment horizontal="left" vertical="center" wrapText="1"/>
    </xf>
    <xf numFmtId="165" fontId="2" fillId="0" borderId="7" xfId="25" applyNumberFormat="1" applyFont="1" applyFill="1" applyBorder="1" applyAlignment="1">
      <alignment horizontal="left" vertical="center" wrapText="1"/>
    </xf>
  </cellXfs>
  <cellStyles count="26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2" xfId="9"/>
    <cellStyle name="Обычный 2 2 2" xfId="10"/>
    <cellStyle name="Обычный 2 2_приложения поселениям на 201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2_приложения поселениям на 2012" xfId="19"/>
    <cellStyle name="Обычный 3" xfId="20"/>
    <cellStyle name="Процентный 2" xfId="21"/>
    <cellStyle name="Процентный 3" xfId="22"/>
    <cellStyle name="Стиль 1" xfId="23"/>
    <cellStyle name="Финансовый 2" xfId="24"/>
    <cellStyle name="Финансовый 3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tabSelected="1" topLeftCell="A2" zoomScale="110" zoomScaleNormal="110" workbookViewId="0">
      <selection activeCell="D48" sqref="D48"/>
    </sheetView>
  </sheetViews>
  <sheetFormatPr defaultColWidth="9.109375" defaultRowHeight="13.2"/>
  <cols>
    <col min="1" max="1" width="25" style="1" customWidth="1"/>
    <col min="2" max="2" width="31.5546875" style="1" customWidth="1"/>
    <col min="3" max="4" width="13.88671875" style="1" customWidth="1"/>
    <col min="5" max="5" width="13.5546875" style="1" customWidth="1"/>
    <col min="6" max="7" width="14" style="1" customWidth="1"/>
    <col min="8" max="9" width="27.21875" style="1" customWidth="1"/>
    <col min="10" max="16384" width="9.109375" style="1"/>
  </cols>
  <sheetData>
    <row r="1" spans="1:9" ht="39.6" hidden="1">
      <c r="H1" s="23"/>
      <c r="I1" s="31" t="s">
        <v>60</v>
      </c>
    </row>
    <row r="2" spans="1:9" ht="12.75" customHeight="1"/>
    <row r="4" spans="1:9" ht="15.6">
      <c r="A4" s="45" t="s">
        <v>19</v>
      </c>
      <c r="B4" s="45"/>
      <c r="C4" s="45"/>
      <c r="D4" s="45"/>
      <c r="E4" s="45"/>
      <c r="F4" s="45"/>
      <c r="G4" s="45"/>
      <c r="H4" s="45"/>
    </row>
    <row r="5" spans="1:9" ht="15.6" customHeight="1">
      <c r="A5" s="2"/>
      <c r="B5" s="45" t="s">
        <v>87</v>
      </c>
      <c r="C5" s="45"/>
      <c r="D5" s="45"/>
      <c r="E5" s="45"/>
      <c r="F5" s="45"/>
      <c r="G5" s="45"/>
      <c r="H5" s="2"/>
      <c r="I5" s="25"/>
    </row>
    <row r="6" spans="1:9" ht="15.6">
      <c r="A6" s="3"/>
      <c r="B6" s="4"/>
      <c r="C6" s="3"/>
      <c r="D6" s="3"/>
      <c r="E6" s="5" t="s">
        <v>0</v>
      </c>
      <c r="F6" s="5"/>
      <c r="G6" s="5"/>
      <c r="H6" s="3"/>
      <c r="I6" s="3"/>
    </row>
    <row r="7" spans="1:9" ht="18.75" customHeight="1">
      <c r="A7" s="46" t="s">
        <v>1</v>
      </c>
      <c r="B7" s="46" t="s">
        <v>2</v>
      </c>
      <c r="C7" s="46" t="s">
        <v>3</v>
      </c>
      <c r="D7" s="43" t="s">
        <v>88</v>
      </c>
      <c r="E7" s="46" t="s">
        <v>4</v>
      </c>
      <c r="F7" s="47" t="s">
        <v>5</v>
      </c>
      <c r="G7" s="48"/>
      <c r="H7" s="43" t="s">
        <v>44</v>
      </c>
      <c r="I7" s="43" t="s">
        <v>90</v>
      </c>
    </row>
    <row r="8" spans="1:9" ht="38.25" customHeight="1">
      <c r="A8" s="46"/>
      <c r="B8" s="46"/>
      <c r="C8" s="46"/>
      <c r="D8" s="44"/>
      <c r="E8" s="46"/>
      <c r="F8" s="26" t="s">
        <v>57</v>
      </c>
      <c r="G8" s="37" t="s">
        <v>89</v>
      </c>
      <c r="H8" s="44"/>
      <c r="I8" s="44"/>
    </row>
    <row r="9" spans="1:9">
      <c r="A9" s="13">
        <v>1</v>
      </c>
      <c r="B9" s="13">
        <v>2</v>
      </c>
      <c r="C9" s="13">
        <v>3</v>
      </c>
      <c r="D9" s="26">
        <v>4</v>
      </c>
      <c r="E9" s="13">
        <v>5</v>
      </c>
      <c r="F9" s="26">
        <v>6</v>
      </c>
      <c r="G9" s="13">
        <v>7</v>
      </c>
      <c r="H9" s="22">
        <v>8</v>
      </c>
      <c r="I9" s="26">
        <v>9</v>
      </c>
    </row>
    <row r="10" spans="1:9" s="6" customFormat="1">
      <c r="A10" s="49" t="s">
        <v>64</v>
      </c>
      <c r="B10" s="49"/>
      <c r="C10" s="10">
        <f>C11+C15</f>
        <v>222975170.20999998</v>
      </c>
      <c r="D10" s="10">
        <f t="shared" ref="D10:E10" si="0">D11+D15</f>
        <v>165653291.06999999</v>
      </c>
      <c r="E10" s="10">
        <f t="shared" si="0"/>
        <v>165421456.12</v>
      </c>
      <c r="F10" s="19">
        <f t="shared" ref="F10:F11" si="1">E10/C10*100</f>
        <v>74.188285612341772</v>
      </c>
      <c r="G10" s="19">
        <f t="shared" ref="G10:G11" si="2">E10/D10*100</f>
        <v>99.860048086879232</v>
      </c>
      <c r="H10" s="11"/>
      <c r="I10" s="11"/>
    </row>
    <row r="11" spans="1:9" s="6" customFormat="1" ht="12.75" customHeight="1">
      <c r="A11" s="49" t="s">
        <v>65</v>
      </c>
      <c r="B11" s="49"/>
      <c r="C11" s="10">
        <f>SUM(C12:C14)</f>
        <v>158980525.38</v>
      </c>
      <c r="D11" s="10">
        <f>SUM(D12:D14)</f>
        <v>121004915.32999998</v>
      </c>
      <c r="E11" s="10">
        <f>SUM(E12:E14)</f>
        <v>118946646.29000001</v>
      </c>
      <c r="F11" s="19">
        <f t="shared" si="1"/>
        <v>74.818375398930272</v>
      </c>
      <c r="G11" s="19">
        <f t="shared" si="2"/>
        <v>98.299020304764696</v>
      </c>
      <c r="H11" s="11"/>
      <c r="I11" s="11"/>
    </row>
    <row r="12" spans="1:9" ht="30.6" customHeight="1">
      <c r="A12" s="34" t="s">
        <v>66</v>
      </c>
      <c r="B12" s="14" t="s">
        <v>67</v>
      </c>
      <c r="C12" s="15">
        <v>124477400</v>
      </c>
      <c r="D12" s="15">
        <v>89847669.459999993</v>
      </c>
      <c r="E12" s="15">
        <v>88831189.969999999</v>
      </c>
      <c r="F12" s="15">
        <f>E12/C12*100</f>
        <v>71.363307692802067</v>
      </c>
      <c r="G12" s="15">
        <f>E12/D12*100</f>
        <v>98.868663487757431</v>
      </c>
      <c r="H12" s="21" t="s">
        <v>33</v>
      </c>
      <c r="I12" s="21" t="s">
        <v>33</v>
      </c>
    </row>
    <row r="13" spans="1:9" ht="135" customHeight="1">
      <c r="A13" s="32" t="s">
        <v>68</v>
      </c>
      <c r="B13" s="14" t="s">
        <v>69</v>
      </c>
      <c r="C13" s="15">
        <v>5303800</v>
      </c>
      <c r="D13" s="15">
        <v>3015842.66</v>
      </c>
      <c r="E13" s="15">
        <v>1907335.18</v>
      </c>
      <c r="F13" s="15">
        <f t="shared" ref="F13:F14" si="3">E13/C13*100</f>
        <v>35.961672385836572</v>
      </c>
      <c r="G13" s="15">
        <f t="shared" ref="G13:G14" si="4">E13/D13*100</f>
        <v>63.243855699023769</v>
      </c>
      <c r="H13" s="39" t="s">
        <v>70</v>
      </c>
      <c r="I13" s="40"/>
    </row>
    <row r="14" spans="1:9" ht="150.6" customHeight="1">
      <c r="A14" s="32" t="s">
        <v>71</v>
      </c>
      <c r="B14" s="14" t="s">
        <v>72</v>
      </c>
      <c r="C14" s="15">
        <v>29199325.379999999</v>
      </c>
      <c r="D14" s="15">
        <v>28141403.210000001</v>
      </c>
      <c r="E14" s="15">
        <v>28208121.140000001</v>
      </c>
      <c r="F14" s="15">
        <f t="shared" si="3"/>
        <v>96.60538650430972</v>
      </c>
      <c r="G14" s="15">
        <f t="shared" si="4"/>
        <v>100.23708103502207</v>
      </c>
      <c r="H14" s="30" t="s">
        <v>80</v>
      </c>
      <c r="I14" s="29" t="s">
        <v>33</v>
      </c>
    </row>
    <row r="15" spans="1:9" s="6" customFormat="1">
      <c r="A15" s="49" t="s">
        <v>6</v>
      </c>
      <c r="B15" s="49"/>
      <c r="C15" s="10">
        <f>SUM(C16:C34)</f>
        <v>63994644.829999991</v>
      </c>
      <c r="D15" s="10">
        <f>SUM(D16:D34)</f>
        <v>44648375.739999995</v>
      </c>
      <c r="E15" s="10">
        <f t="shared" ref="E15" si="5">SUM(E16:E34)</f>
        <v>46474809.829999998</v>
      </c>
      <c r="F15" s="19">
        <f t="shared" ref="F15:F40" si="6">E15/C15*100</f>
        <v>72.622967052101075</v>
      </c>
      <c r="G15" s="19">
        <f t="shared" ref="G15:G40" si="7">E15/D15*100</f>
        <v>104.09070668244651</v>
      </c>
      <c r="H15" s="11"/>
      <c r="I15" s="11"/>
    </row>
    <row r="16" spans="1:9" s="6" customFormat="1" ht="168" customHeight="1">
      <c r="A16" s="32" t="s">
        <v>73</v>
      </c>
      <c r="B16" s="35" t="s">
        <v>74</v>
      </c>
      <c r="C16" s="15">
        <v>55149622.060000002</v>
      </c>
      <c r="D16" s="15">
        <v>36774880.969999999</v>
      </c>
      <c r="E16" s="15">
        <v>38054509.270000003</v>
      </c>
      <c r="F16" s="15">
        <f t="shared" si="6"/>
        <v>69.002302914421819</v>
      </c>
      <c r="G16" s="15">
        <f t="shared" si="7"/>
        <v>103.47962594642766</v>
      </c>
      <c r="H16" s="36" t="s">
        <v>75</v>
      </c>
      <c r="I16" s="29" t="s">
        <v>33</v>
      </c>
    </row>
    <row r="17" spans="1:9" s="6" customFormat="1" ht="123.6" customHeight="1">
      <c r="A17" s="13" t="s">
        <v>36</v>
      </c>
      <c r="B17" s="12" t="s">
        <v>50</v>
      </c>
      <c r="C17" s="15">
        <v>161568.37</v>
      </c>
      <c r="D17" s="15">
        <v>133068.37</v>
      </c>
      <c r="E17" s="15">
        <v>146363.4</v>
      </c>
      <c r="F17" s="15">
        <f t="shared" ref="F17:F28" si="8">E17/C17*100</f>
        <v>90.589141921775905</v>
      </c>
      <c r="G17" s="15">
        <f t="shared" ref="G17:G28" si="9">E17/D17*100</f>
        <v>109.99112711758625</v>
      </c>
      <c r="H17" s="39" t="s">
        <v>59</v>
      </c>
      <c r="I17" s="40"/>
    </row>
    <row r="18" spans="1:9" s="6" customFormat="1" ht="198.6" customHeight="1">
      <c r="A18" s="13" t="s">
        <v>7</v>
      </c>
      <c r="B18" s="12" t="s">
        <v>24</v>
      </c>
      <c r="C18" s="15">
        <v>1526064.91</v>
      </c>
      <c r="D18" s="15">
        <v>1267596.79</v>
      </c>
      <c r="E18" s="15">
        <v>1455464.45</v>
      </c>
      <c r="F18" s="15">
        <f t="shared" si="8"/>
        <v>95.373692197666742</v>
      </c>
      <c r="G18" s="15">
        <f t="shared" si="9"/>
        <v>114.82077435680473</v>
      </c>
      <c r="H18" s="39" t="s">
        <v>82</v>
      </c>
      <c r="I18" s="40"/>
    </row>
    <row r="19" spans="1:9" s="6" customFormat="1" ht="108.6" customHeight="1">
      <c r="A19" s="13" t="s">
        <v>37</v>
      </c>
      <c r="B19" s="12" t="s">
        <v>38</v>
      </c>
      <c r="C19" s="15">
        <v>2862</v>
      </c>
      <c r="D19" s="15">
        <v>2862</v>
      </c>
      <c r="E19" s="15">
        <v>2862</v>
      </c>
      <c r="F19" s="15">
        <f t="shared" si="8"/>
        <v>100</v>
      </c>
      <c r="G19" s="15">
        <f t="shared" si="9"/>
        <v>100</v>
      </c>
      <c r="H19" s="1" t="s">
        <v>62</v>
      </c>
      <c r="I19" s="21" t="s">
        <v>33</v>
      </c>
    </row>
    <row r="20" spans="1:9" s="6" customFormat="1" ht="118.2" customHeight="1">
      <c r="A20" s="13" t="s">
        <v>8</v>
      </c>
      <c r="B20" s="12" t="s">
        <v>25</v>
      </c>
      <c r="C20" s="15">
        <v>3792706.32</v>
      </c>
      <c r="D20" s="15">
        <v>3301538.06</v>
      </c>
      <c r="E20" s="15">
        <v>3325660</v>
      </c>
      <c r="F20" s="15">
        <f t="shared" si="8"/>
        <v>87.685671375684066</v>
      </c>
      <c r="G20" s="15">
        <f t="shared" si="9"/>
        <v>100.73062734887873</v>
      </c>
      <c r="H20" s="30" t="s">
        <v>58</v>
      </c>
      <c r="I20" s="21" t="s">
        <v>33</v>
      </c>
    </row>
    <row r="21" spans="1:9" s="6" customFormat="1" ht="138.6" customHeight="1">
      <c r="A21" s="13" t="s">
        <v>45</v>
      </c>
      <c r="B21" s="14" t="s">
        <v>46</v>
      </c>
      <c r="C21" s="15">
        <v>180000</v>
      </c>
      <c r="D21" s="15">
        <v>145955.24</v>
      </c>
      <c r="E21" s="15">
        <v>142701.98000000001</v>
      </c>
      <c r="F21" s="15">
        <f t="shared" si="8"/>
        <v>79.27887777777778</v>
      </c>
      <c r="G21" s="15">
        <f t="shared" si="9"/>
        <v>97.77105638687587</v>
      </c>
      <c r="H21" s="38" t="s">
        <v>61</v>
      </c>
      <c r="I21" s="21" t="s">
        <v>33</v>
      </c>
    </row>
    <row r="22" spans="1:9" s="6" customFormat="1" ht="154.19999999999999" customHeight="1">
      <c r="A22" s="13" t="s">
        <v>9</v>
      </c>
      <c r="B22" s="14" t="s">
        <v>26</v>
      </c>
      <c r="C22" s="15">
        <v>307942.69</v>
      </c>
      <c r="D22" s="15">
        <v>307942.69</v>
      </c>
      <c r="E22" s="15">
        <v>307942.69</v>
      </c>
      <c r="F22" s="15">
        <f t="shared" si="8"/>
        <v>100</v>
      </c>
      <c r="G22" s="15">
        <f t="shared" si="9"/>
        <v>100</v>
      </c>
      <c r="H22" s="36" t="s">
        <v>85</v>
      </c>
      <c r="I22" s="21" t="s">
        <v>33</v>
      </c>
    </row>
    <row r="23" spans="1:9" s="6" customFormat="1" ht="139.19999999999999" hidden="1" customHeight="1">
      <c r="A23" s="13" t="s">
        <v>31</v>
      </c>
      <c r="B23" s="16" t="s">
        <v>39</v>
      </c>
      <c r="C23" s="15">
        <v>0</v>
      </c>
      <c r="D23" s="15">
        <v>0</v>
      </c>
      <c r="E23" s="15">
        <v>0</v>
      </c>
      <c r="F23" s="15" t="e">
        <f t="shared" si="8"/>
        <v>#DIV/0!</v>
      </c>
      <c r="G23" s="15" t="e">
        <f t="shared" si="9"/>
        <v>#DIV/0!</v>
      </c>
      <c r="H23" s="21" t="s">
        <v>33</v>
      </c>
      <c r="I23" s="21" t="s">
        <v>33</v>
      </c>
    </row>
    <row r="24" spans="1:9" s="6" customFormat="1" ht="146.4" hidden="1" customHeight="1">
      <c r="A24" s="13" t="s">
        <v>47</v>
      </c>
      <c r="B24" s="16" t="s">
        <v>49</v>
      </c>
      <c r="C24" s="15">
        <v>0</v>
      </c>
      <c r="D24" s="15">
        <v>0</v>
      </c>
      <c r="E24" s="15">
        <v>0</v>
      </c>
      <c r="F24" s="15" t="e">
        <f t="shared" si="8"/>
        <v>#DIV/0!</v>
      </c>
      <c r="G24" s="15" t="e">
        <f t="shared" si="9"/>
        <v>#DIV/0!</v>
      </c>
      <c r="H24" s="21" t="s">
        <v>33</v>
      </c>
      <c r="I24" s="21" t="s">
        <v>33</v>
      </c>
    </row>
    <row r="25" spans="1:9" s="6" customFormat="1" ht="123.6" hidden="1" customHeight="1">
      <c r="A25" s="13" t="s">
        <v>30</v>
      </c>
      <c r="B25" s="14" t="s">
        <v>29</v>
      </c>
      <c r="C25" s="15">
        <v>0</v>
      </c>
      <c r="D25" s="15">
        <v>0</v>
      </c>
      <c r="E25" s="15">
        <v>0</v>
      </c>
      <c r="F25" s="15" t="e">
        <f t="shared" si="8"/>
        <v>#DIV/0!</v>
      </c>
      <c r="G25" s="15" t="e">
        <f t="shared" si="9"/>
        <v>#DIV/0!</v>
      </c>
      <c r="H25" s="20"/>
      <c r="I25" s="20"/>
    </row>
    <row r="26" spans="1:9" s="6" customFormat="1" ht="124.8" customHeight="1">
      <c r="A26" s="32" t="s">
        <v>78</v>
      </c>
      <c r="B26" s="14" t="s">
        <v>79</v>
      </c>
      <c r="C26" s="15">
        <v>2739603.44</v>
      </c>
      <c r="D26" s="15">
        <v>2580256.58</v>
      </c>
      <c r="E26" s="15">
        <v>2746228.3</v>
      </c>
      <c r="F26" s="15">
        <f>E26/C26*100</f>
        <v>100.24181821001071</v>
      </c>
      <c r="G26" s="15">
        <f>E26/D26*100</f>
        <v>106.43237270612831</v>
      </c>
      <c r="H26" s="50" t="s">
        <v>81</v>
      </c>
      <c r="I26" s="51"/>
    </row>
    <row r="27" spans="1:9" s="6" customFormat="1" ht="145.94999999999999" customHeight="1">
      <c r="A27" s="13" t="s">
        <v>34</v>
      </c>
      <c r="B27" s="16" t="s">
        <v>41</v>
      </c>
      <c r="C27" s="15">
        <v>0</v>
      </c>
      <c r="D27" s="15">
        <v>0</v>
      </c>
      <c r="E27" s="15">
        <v>153000</v>
      </c>
      <c r="F27" s="15">
        <v>0</v>
      </c>
      <c r="G27" s="15">
        <v>0</v>
      </c>
      <c r="H27" s="39" t="s">
        <v>83</v>
      </c>
      <c r="I27" s="40"/>
    </row>
    <row r="28" spans="1:9" s="6" customFormat="1" ht="150" hidden="1" customHeight="1">
      <c r="A28" s="13" t="s">
        <v>20</v>
      </c>
      <c r="B28" s="14" t="s">
        <v>27</v>
      </c>
      <c r="C28" s="15">
        <v>0</v>
      </c>
      <c r="D28" s="15">
        <v>0</v>
      </c>
      <c r="E28" s="15">
        <v>0</v>
      </c>
      <c r="F28" s="15" t="e">
        <f t="shared" si="8"/>
        <v>#DIV/0!</v>
      </c>
      <c r="G28" s="15" t="e">
        <f t="shared" si="9"/>
        <v>#DIV/0!</v>
      </c>
      <c r="H28" s="20"/>
      <c r="I28" s="20"/>
    </row>
    <row r="29" spans="1:9" s="6" customFormat="1" ht="190.2" customHeight="1">
      <c r="A29" s="32" t="s">
        <v>76</v>
      </c>
      <c r="B29" s="14" t="s">
        <v>77</v>
      </c>
      <c r="C29" s="15">
        <v>3762.54</v>
      </c>
      <c r="D29" s="15">
        <v>3762.54</v>
      </c>
      <c r="E29" s="15">
        <v>3762.54</v>
      </c>
      <c r="F29" s="15">
        <f t="shared" ref="F29" si="10">E29/C29*100</f>
        <v>100</v>
      </c>
      <c r="G29" s="15">
        <f t="shared" ref="G29" si="11">E29/D29*100</f>
        <v>100</v>
      </c>
      <c r="H29" s="36" t="s">
        <v>84</v>
      </c>
      <c r="I29" s="21" t="s">
        <v>33</v>
      </c>
    </row>
    <row r="30" spans="1:9" s="6" customFormat="1" ht="265.2" customHeight="1">
      <c r="A30" s="33" t="s">
        <v>52</v>
      </c>
      <c r="B30" s="14" t="s">
        <v>55</v>
      </c>
      <c r="C30" s="15">
        <v>130512.5</v>
      </c>
      <c r="D30" s="15">
        <v>130512.5</v>
      </c>
      <c r="E30" s="15">
        <v>136315.20000000001</v>
      </c>
      <c r="F30" s="15">
        <f t="shared" si="6"/>
        <v>104.44608753950773</v>
      </c>
      <c r="G30" s="15">
        <f t="shared" si="7"/>
        <v>104.44608753950773</v>
      </c>
      <c r="H30" s="39" t="s">
        <v>86</v>
      </c>
      <c r="I30" s="40"/>
    </row>
    <row r="31" spans="1:9" s="6" customFormat="1" ht="100.2" hidden="1" customHeight="1">
      <c r="A31" s="24" t="s">
        <v>51</v>
      </c>
      <c r="B31" s="14" t="s">
        <v>56</v>
      </c>
      <c r="C31" s="15">
        <v>0</v>
      </c>
      <c r="D31" s="15">
        <v>0</v>
      </c>
      <c r="E31" s="15">
        <v>0</v>
      </c>
      <c r="F31" s="15" t="e">
        <f t="shared" si="6"/>
        <v>#DIV/0!</v>
      </c>
      <c r="G31" s="15" t="e">
        <f t="shared" si="7"/>
        <v>#DIV/0!</v>
      </c>
      <c r="H31" s="21" t="s">
        <v>33</v>
      </c>
      <c r="I31" s="21" t="s">
        <v>33</v>
      </c>
    </row>
    <row r="32" spans="1:9" s="6" customFormat="1" ht="93" hidden="1" customHeight="1">
      <c r="A32" s="24" t="s">
        <v>52</v>
      </c>
      <c r="B32" s="14" t="s">
        <v>55</v>
      </c>
      <c r="C32" s="15">
        <v>0</v>
      </c>
      <c r="D32" s="15">
        <v>0</v>
      </c>
      <c r="E32" s="15">
        <v>0</v>
      </c>
      <c r="F32" s="15" t="e">
        <f t="shared" si="6"/>
        <v>#DIV/0!</v>
      </c>
      <c r="G32" s="15" t="e">
        <f t="shared" si="7"/>
        <v>#DIV/0!</v>
      </c>
      <c r="H32" s="21" t="s">
        <v>33</v>
      </c>
      <c r="I32" s="21" t="s">
        <v>33</v>
      </c>
    </row>
    <row r="33" spans="1:15" s="6" customFormat="1" ht="71.400000000000006" hidden="1" customHeight="1">
      <c r="A33" s="24" t="s">
        <v>53</v>
      </c>
      <c r="B33" s="14" t="s">
        <v>54</v>
      </c>
      <c r="C33" s="15">
        <v>0</v>
      </c>
      <c r="D33" s="15">
        <v>0</v>
      </c>
      <c r="E33" s="15">
        <v>0</v>
      </c>
      <c r="F33" s="15" t="e">
        <f t="shared" si="6"/>
        <v>#DIV/0!</v>
      </c>
      <c r="G33" s="15" t="e">
        <f t="shared" si="7"/>
        <v>#DIV/0!</v>
      </c>
      <c r="H33" s="21" t="s">
        <v>33</v>
      </c>
      <c r="I33" s="21" t="s">
        <v>33</v>
      </c>
    </row>
    <row r="34" spans="1:15" s="6" customFormat="1" ht="69" customHeight="1">
      <c r="A34" s="13" t="s">
        <v>21</v>
      </c>
      <c r="B34" s="14" t="s">
        <v>28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9" t="s">
        <v>33</v>
      </c>
      <c r="I34" s="9" t="s">
        <v>33</v>
      </c>
      <c r="J34" s="27"/>
      <c r="K34" s="27"/>
      <c r="L34" s="27"/>
      <c r="M34" s="27"/>
      <c r="N34" s="27"/>
      <c r="O34" s="28"/>
    </row>
    <row r="35" spans="1:15" s="6" customFormat="1" ht="26.4">
      <c r="A35" s="8" t="s">
        <v>10</v>
      </c>
      <c r="B35" s="7" t="s">
        <v>11</v>
      </c>
      <c r="C35" s="10">
        <f>C39+C36</f>
        <v>286062826.44999999</v>
      </c>
      <c r="D35" s="10">
        <f t="shared" ref="D35:E35" si="12">D39+D36</f>
        <v>230087433.72</v>
      </c>
      <c r="E35" s="10">
        <f t="shared" si="12"/>
        <v>196990588.78</v>
      </c>
      <c r="F35" s="10">
        <f t="shared" ref="F35:G35" si="13">F39</f>
        <v>0</v>
      </c>
      <c r="G35" s="10">
        <f t="shared" si="13"/>
        <v>100</v>
      </c>
      <c r="H35" s="9" t="s">
        <v>33</v>
      </c>
      <c r="I35" s="9" t="s">
        <v>33</v>
      </c>
    </row>
    <row r="36" spans="1:15" ht="39.6">
      <c r="A36" s="13" t="s">
        <v>12</v>
      </c>
      <c r="B36" s="17" t="s">
        <v>13</v>
      </c>
      <c r="C36" s="15">
        <v>286062826.44999999</v>
      </c>
      <c r="D36" s="15">
        <v>230118072.44999999</v>
      </c>
      <c r="E36" s="15">
        <v>197021227.50999999</v>
      </c>
      <c r="F36" s="15">
        <f t="shared" si="6"/>
        <v>68.873411465238632</v>
      </c>
      <c r="G36" s="15">
        <f t="shared" si="7"/>
        <v>85.617450820951362</v>
      </c>
      <c r="H36" s="9" t="s">
        <v>33</v>
      </c>
      <c r="I36" s="9" t="s">
        <v>33</v>
      </c>
    </row>
    <row r="37" spans="1:15" ht="84" hidden="1" customHeight="1">
      <c r="A37" s="18" t="s">
        <v>22</v>
      </c>
      <c r="B37" s="14" t="s">
        <v>23</v>
      </c>
      <c r="C37" s="15">
        <v>0</v>
      </c>
      <c r="D37" s="15">
        <v>0</v>
      </c>
      <c r="E37" s="15">
        <v>0</v>
      </c>
      <c r="F37" s="15" t="e">
        <f t="shared" si="6"/>
        <v>#DIV/0!</v>
      </c>
      <c r="G37" s="15" t="e">
        <f t="shared" si="7"/>
        <v>#DIV/0!</v>
      </c>
      <c r="H37" s="11"/>
      <c r="I37" s="11"/>
    </row>
    <row r="38" spans="1:15" ht="84" hidden="1" customHeight="1">
      <c r="A38" s="18" t="s">
        <v>48</v>
      </c>
      <c r="B38" s="14" t="s">
        <v>32</v>
      </c>
      <c r="C38" s="15">
        <v>0</v>
      </c>
      <c r="D38" s="15">
        <v>0</v>
      </c>
      <c r="E38" s="15">
        <v>0</v>
      </c>
      <c r="F38" s="15" t="e">
        <f t="shared" si="6"/>
        <v>#DIV/0!</v>
      </c>
      <c r="G38" s="15" t="e">
        <f t="shared" si="7"/>
        <v>#DIV/0!</v>
      </c>
      <c r="H38" s="9" t="s">
        <v>33</v>
      </c>
      <c r="I38" s="9" t="s">
        <v>33</v>
      </c>
    </row>
    <row r="39" spans="1:15" ht="155.4" customHeight="1">
      <c r="A39" s="18" t="s">
        <v>35</v>
      </c>
      <c r="B39" s="14" t="s">
        <v>40</v>
      </c>
      <c r="C39" s="15">
        <v>0</v>
      </c>
      <c r="D39" s="15">
        <v>-30638.73</v>
      </c>
      <c r="E39" s="15">
        <v>-30638.73</v>
      </c>
      <c r="F39" s="15">
        <v>0</v>
      </c>
      <c r="G39" s="15">
        <f t="shared" si="7"/>
        <v>100</v>
      </c>
      <c r="H39" s="36" t="s">
        <v>63</v>
      </c>
      <c r="I39" s="9" t="s">
        <v>33</v>
      </c>
    </row>
    <row r="40" spans="1:15" s="6" customFormat="1" ht="13.5" customHeight="1">
      <c r="A40" s="7" t="s">
        <v>14</v>
      </c>
      <c r="B40" s="7"/>
      <c r="C40" s="10">
        <f>C15+C35+C11</f>
        <v>509037996.65999997</v>
      </c>
      <c r="D40" s="10">
        <f>D15+D35+D11</f>
        <v>395740724.78999996</v>
      </c>
      <c r="E40" s="10">
        <f>E15+E35+E11</f>
        <v>362412044.90000004</v>
      </c>
      <c r="F40" s="19">
        <f t="shared" si="6"/>
        <v>71.1954799598319</v>
      </c>
      <c r="G40" s="19">
        <f t="shared" si="7"/>
        <v>91.578152613005443</v>
      </c>
      <c r="H40" s="11"/>
      <c r="I40" s="11"/>
    </row>
    <row r="42" spans="1:15" ht="12.75" hidden="1" customHeight="1">
      <c r="A42" s="41" t="s">
        <v>15</v>
      </c>
      <c r="B42" s="41"/>
      <c r="C42" s="41"/>
      <c r="D42" s="41"/>
      <c r="E42" s="41"/>
      <c r="F42" s="41"/>
      <c r="G42" s="41"/>
      <c r="H42" s="41"/>
    </row>
    <row r="43" spans="1:15" hidden="1">
      <c r="A43" s="42" t="s">
        <v>16</v>
      </c>
      <c r="B43" s="42"/>
      <c r="C43" s="42"/>
      <c r="D43" s="42"/>
      <c r="E43" s="42"/>
      <c r="F43" s="42"/>
      <c r="G43" s="42"/>
      <c r="H43" s="42"/>
    </row>
    <row r="44" spans="1:15" hidden="1">
      <c r="A44" s="41" t="s">
        <v>17</v>
      </c>
      <c r="B44" s="41"/>
      <c r="C44" s="41"/>
      <c r="D44" s="41"/>
      <c r="E44" s="41"/>
      <c r="F44" s="41"/>
      <c r="G44" s="41"/>
      <c r="H44" s="41"/>
    </row>
    <row r="45" spans="1:15" hidden="1">
      <c r="A45" s="41" t="s">
        <v>18</v>
      </c>
      <c r="B45" s="41"/>
    </row>
    <row r="47" spans="1:15" ht="13.95" customHeight="1">
      <c r="A47" s="41" t="s">
        <v>42</v>
      </c>
      <c r="B47" s="41"/>
    </row>
    <row r="48" spans="1:15" ht="12.6" customHeight="1">
      <c r="A48" s="1" t="s">
        <v>43</v>
      </c>
    </row>
  </sheetData>
  <mergeCells count="24">
    <mergeCell ref="A10:B10"/>
    <mergeCell ref="A11:B11"/>
    <mergeCell ref="H26:I26"/>
    <mergeCell ref="H13:I13"/>
    <mergeCell ref="A15:B15"/>
    <mergeCell ref="I7:I8"/>
    <mergeCell ref="A4:H4"/>
    <mergeCell ref="A7:A8"/>
    <mergeCell ref="B7:B8"/>
    <mergeCell ref="C7:C8"/>
    <mergeCell ref="E7:E8"/>
    <mergeCell ref="B5:G5"/>
    <mergeCell ref="H7:H8"/>
    <mergeCell ref="D7:D8"/>
    <mergeCell ref="F7:G7"/>
    <mergeCell ref="H27:I27"/>
    <mergeCell ref="H17:I17"/>
    <mergeCell ref="H18:I18"/>
    <mergeCell ref="H30:I30"/>
    <mergeCell ref="A47:B47"/>
    <mergeCell ref="A44:H44"/>
    <mergeCell ref="A45:B45"/>
    <mergeCell ref="A43:H43"/>
    <mergeCell ref="A42:H42"/>
  </mergeCells>
  <phoneticPr fontId="13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 8 8-е число</vt:lpstr>
      <vt:lpstr>Лист1</vt:lpstr>
      <vt:lpstr>Лист2</vt:lpstr>
      <vt:lpstr>Лист3</vt:lpstr>
      <vt:lpstr>'прил. 8 8-е число'!Область_печати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2014-10-07T05:06:39Z</dcterms:modified>
</cp:coreProperties>
</file>