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. 8 8-е число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28" i="4"/>
  <c r="G28"/>
  <c r="F21"/>
  <c r="G21"/>
  <c r="G37" l="1"/>
  <c r="E11" l="1"/>
  <c r="E16"/>
  <c r="G31" l="1"/>
  <c r="F31"/>
  <c r="G27"/>
  <c r="F27"/>
  <c r="F13"/>
  <c r="G13"/>
  <c r="D16" l="1"/>
  <c r="C16"/>
  <c r="D35"/>
  <c r="E35"/>
  <c r="C35"/>
  <c r="F29" l="1"/>
  <c r="G29"/>
  <c r="F30"/>
  <c r="G30"/>
  <c r="G18" l="1"/>
  <c r="F18"/>
  <c r="F19"/>
  <c r="F38" l="1"/>
  <c r="F20"/>
  <c r="F22"/>
  <c r="F23"/>
  <c r="F24"/>
  <c r="F25"/>
  <c r="F26"/>
  <c r="F14"/>
  <c r="F15"/>
  <c r="C11"/>
  <c r="C10" s="1"/>
  <c r="C39" s="1"/>
  <c r="G38" l="1"/>
  <c r="D11"/>
  <c r="D10" s="1"/>
  <c r="D39" s="1"/>
  <c r="G17" l="1"/>
  <c r="F17"/>
  <c r="G15" l="1"/>
  <c r="G14"/>
  <c r="G12"/>
  <c r="F12"/>
  <c r="E10"/>
  <c r="E39" s="1"/>
  <c r="G39" l="1"/>
  <c r="F39"/>
  <c r="F11"/>
  <c r="G11"/>
  <c r="G19" l="1"/>
  <c r="G20"/>
  <c r="G22"/>
  <c r="G23"/>
  <c r="G24"/>
  <c r="G33"/>
  <c r="G35" l="1"/>
  <c r="G36"/>
  <c r="F33"/>
  <c r="F36"/>
  <c r="F35"/>
  <c r="G16" l="1"/>
  <c r="F16"/>
  <c r="G10" l="1"/>
  <c r="F10"/>
</calcChain>
</file>

<file path=xl/sharedStrings.xml><?xml version="1.0" encoding="utf-8"?>
<sst xmlns="http://schemas.openxmlformats.org/spreadsheetml/2006/main" count="119" uniqueCount="85">
  <si>
    <t>руб.коп.</t>
  </si>
  <si>
    <t>Код бюджетной классификации</t>
  </si>
  <si>
    <t>Наименование показателя</t>
  </si>
  <si>
    <t xml:space="preserve">План на год (уточненный) </t>
  </si>
  <si>
    <t>Фактическое исполнение</t>
  </si>
  <si>
    <t>Процент исполнения</t>
  </si>
  <si>
    <t>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</si>
  <si>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</si>
  <si>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</si>
  <si>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</si>
  <si>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</si>
  <si>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</si>
  <si>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Анализ исполнения доходной части бюджета  городского поселения Лянтор</t>
  </si>
  <si>
    <t>х</t>
  </si>
  <si>
    <t>Причина отклонений  (фактич.исполнения от плана на год)</t>
  </si>
  <si>
    <t>к году</t>
  </si>
  <si>
    <t>НАЛОГОВЫЕ И НЕНАЛОГОВЫЕ ДОХОДЫ</t>
  </si>
  <si>
    <t>НАЛОГОВЫЕ ДОХОДЫ</t>
  </si>
  <si>
    <t>182 1 01 00000 00 0000 000</t>
  </si>
  <si>
    <t>Налоги на прибыль, доходы</t>
  </si>
  <si>
    <t>182 1 06 01000 00 0000 110</t>
  </si>
  <si>
    <t>Налог на имущество физических лиц</t>
  </si>
  <si>
    <t>182 1 06 06000 00 0000 110</t>
  </si>
  <si>
    <t>Земельный налог</t>
  </si>
  <si>
    <t>-</t>
  </si>
  <si>
    <t>650 1 11 05025 13 0000 120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</si>
  <si>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</si>
  <si>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</si>
  <si>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</si>
  <si>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</si>
  <si>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</si>
  <si>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</si>
  <si>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</si>
  <si>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650 1 13 02995 13 0000 130</t>
  </si>
  <si>
    <t>Прочие доходы от компенсации затрат бюджетов городских поселений</t>
  </si>
  <si>
    <t>650 1 14 01050 13 0000 410</t>
  </si>
  <si>
    <t>Доходы от продажи квартир, находящихся в собственности городских поселений</t>
  </si>
  <si>
    <t>650 1 14 06025 13 0000 430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</si>
  <si>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</si>
  <si>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650 1 16 23051 13 0000 140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</si>
  <si>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</si>
  <si>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650 1 16 90050 13 0000 140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</si>
  <si>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</si>
  <si>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650 1 17 01050 13 0000 180</t>
  </si>
  <si>
    <t>Невыясненные поступления, зачисляемые в бюджеты городских поселений</t>
  </si>
  <si>
    <t>650 2 19 05000 13 0000 151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</si>
  <si>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</si>
  <si>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650 1 11 05013 13 0000 120</t>
  </si>
  <si>
    <t>650 1 11 07015 13 0000 120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</si>
  <si>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</si>
  <si>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650 1 14 02053 13 0000 410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</si>
  <si>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</si>
  <si>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</si>
  <si>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</si>
  <si>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</si>
  <si>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650 2 18 05030 13 0000 180</t>
  </si>
  <si>
    <t xml:space="preserve">Доходы бюджетов муниципальных районов от возврата иными организациями остатков субсидий прошлых лет
</t>
  </si>
  <si>
    <t>Исполнитель Колокольникова Наталья Викторовна</t>
  </si>
  <si>
    <t>тел. 8 (34638) 24-001 доб. 133</t>
  </si>
  <si>
    <t>182 1 05 03000 00 0000 110</t>
  </si>
  <si>
    <t>Единый сельскохозяйственный налог</t>
  </si>
  <si>
    <t>070 1 14 06013 13 0000 430</t>
  </si>
  <si>
    <t>070 1 11 05013 13 0000 120</t>
  </si>
  <si>
    <t>по состоянию на 01.10.2015 года</t>
  </si>
  <si>
    <t>к 9 мес.</t>
  </si>
  <si>
    <t>План                                                  9 мес.</t>
  </si>
  <si>
    <t>Причина отклонений  (фактич.исполнения от плана на 9 мес.)</t>
  </si>
  <si>
    <t>161 1 16 33050 13 0000 140</t>
  </si>
  <si>
    <t>660 1 16 33050 13 0000 140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</si>
  <si>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</si>
  <si>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Произведен перерасчет арендной платы в сторону уменьшения за период с 01.03.2015 по 30.06.2015 с соответствии с приказом Минэкономразвития от 22.09.2011 № 507 по договорам АО "Тюменьэнерго" на сумму 924 467,34 руб., с соответствии с приказом Минэкономразвития от 14.01.2011 № 9 по договорам АО "Транснефть - Сибирь" на сумму 198 023,42 руб.
В отчетном периоде арендаторами своевременно не осуществлялись платежи по договорам аренды земельных участков.
</t>
  </si>
  <si>
    <t>В связи с условиями договоров аренды земельных участков срок уплаты арендных платежей - до 10 числа месяца, следующего за истекшим кварталом.</t>
  </si>
  <si>
    <t>При квартальном планировании к Решению Совета поселения от 27.08.2015 № 138 не были учтены фактические поступления за июль (запланированы в декабре 2015 года).</t>
  </si>
  <si>
    <t xml:space="preserve">В 2015 году были заключены новые договоры аренды муниципльного имущества с юридическими и физическими лицами. </t>
  </si>
  <si>
    <t>Заключены новые договоры найма жилых помещений коммерческого использования в связи с переводом жилых помещений из муниципального жилищного фонда безвозмездного пользования в муниципальный жилищный фонд коммерческого использования.</t>
  </si>
  <si>
    <t>Уменьшение с февраля 2015 года ежемесячной платы по возмещению затрат на содержание здания по договору безвозмездного пользования.</t>
  </si>
  <si>
    <t>Поступили первоначальные взносы по договорам купли-продажи квартир в соответствии с Решением Совета поселения от 27.11.2014 № 85 "Об утверждении порядка продажи гражданам жилых помещений фонда коммерческого использования, находящихся в собственности муниципального образования г.п. Лянтор". В соответствии с условиями договоров покупателям предоставлена рассрочка платежа на 5 лет. Последующие поступления ожидаются в 4-м квартале 2015 года и в период 2016 - 2020 г.г. Плановые назначения будут уточнены на очередном заседании Совета поселения.</t>
  </si>
  <si>
    <t>В соответствии с планом приватизации в ноябре 2015 года планируется проведение торгов по продаже имущества посредством публичного предложения. Поступления ожидаются в 4 квартале 2015 года. В июле 2015 года аукцион по продаже имущества признан несостоявшимся в связи с отсутствием заявителей.</t>
  </si>
  <si>
    <t>Произведена продажа 23 земельных участков физическим лицам, в том числе: 22 земельных участка для дачного строительства, 1 земельный участок под объекты недвижимости, находящиеся в собственности.</t>
  </si>
  <si>
    <t xml:space="preserve">В ноябре 2015 года запланировано проведение торгов по продаже земельных участков под объектами, находящимися в муниципальной собственности (в соответствии с планом приватизации) посредством публичного предложения, поступления ожидаются в 4 квартале 2015 года. </t>
  </si>
  <si>
    <t>Зачислены суммы пени за нарушение сроков уплаты по договору найма жилого помещения в сумме 456,24 руб. (Котельникова О.А.), пени за нарушение сроков уплаты по договору купли-продажи в сумме 137,13 руб. (Саенко Н.Е.), денежные взыскания по исполнительному листу в сумме 47 183,36 руб. (ООО "ПроДвижение"). Поступления носят разовый характер.</t>
  </si>
  <si>
    <t>Невыясненные поступления были зачислены на счет бюджета 30.09.2015. Уточнение поступлений будет осуществленно после выяснения принадлежности платежа.</t>
  </si>
  <si>
    <t>Югорский фонд капитального ремонта произвел возврат излишне перечисленной в 2014г. субсидии. План на 2015 г. будет утвержден на очередном заседании Совета поселения.</t>
  </si>
  <si>
    <t>Зачислены суммы денежные взысканий (штрафов)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</si>
  <si>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Установленный срок уплаты налога  - не позднее 01 октября года, следующего за истекшим налоговым периодом. Таким образом, платежи, уплаченые налогоплательщиками 30.09.2015 и 01.10.2015, зачислены на счет бюджета г.п. Лянтор 01.10.2015 и 02.10.2015 в сумме 450 657,98 руб. С учетом данных поступлений исполнение по налогу на имущество физических лиц составляет 76,98 %.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</si>
</sst>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2" applyFont="1" applyFill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2" fillId="0" borderId="1" xfId="25" applyNumberFormat="1" applyFont="1" applyFill="1" applyBorder="1" applyAlignment="1">
      <alignment horizontal="center" vertical="center" wrapText="1"/>
    </xf>
    <xf numFmtId="4" fontId="6" fillId="0" borderId="1" xfId="25" applyNumberFormat="1" applyFont="1" applyFill="1" applyBorder="1" applyAlignment="1">
      <alignment horizontal="right" vertical="center" wrapText="1"/>
    </xf>
    <xf numFmtId="4" fontId="2" fillId="0" borderId="1" xfId="24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2" fillId="0" borderId="1" xfId="24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4" fontId="2" fillId="0" borderId="1" xfId="24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165" fontId="2" fillId="0" borderId="2" xfId="25" applyNumberFormat="1" applyFont="1" applyFill="1" applyBorder="1" applyAlignment="1">
      <alignment horizontal="left" vertical="center" wrapText="1"/>
    </xf>
    <xf numFmtId="165" fontId="2" fillId="0" borderId="3" xfId="25" applyNumberFormat="1" applyFont="1" applyFill="1" applyBorder="1" applyAlignment="1">
      <alignment horizontal="left" vertical="center" wrapText="1"/>
    </xf>
    <xf numFmtId="0" fontId="2" fillId="0" borderId="0" xfId="2" applyFont="1" applyFill="1" applyAlignment="1">
      <alignment horizontal="left" vertical="center" wrapText="1"/>
    </xf>
    <xf numFmtId="4" fontId="2" fillId="0" borderId="2" xfId="24" applyNumberFormat="1" applyFont="1" applyFill="1" applyBorder="1" applyAlignment="1">
      <alignment horizontal="left" vertical="center" wrapText="1"/>
    </xf>
    <xf numFmtId="4" fontId="2" fillId="0" borderId="3" xfId="24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165" fontId="2" fillId="0" borderId="2" xfId="25" applyNumberFormat="1" applyFont="1" applyFill="1" applyBorder="1" applyAlignment="1">
      <alignment horizontal="center" vertical="center" wrapText="1"/>
    </xf>
    <xf numFmtId="165" fontId="2" fillId="0" borderId="1" xfId="25" applyNumberFormat="1" applyFont="1" applyFill="1" applyBorder="1" applyAlignment="1">
      <alignment horizontal="center" vertical="center" wrapText="1"/>
    </xf>
    <xf numFmtId="0" fontId="2" fillId="0" borderId="2" xfId="25" applyNumberFormat="1" applyFont="1" applyFill="1" applyBorder="1" applyAlignment="1">
      <alignment vertical="center" wrapText="1"/>
    </xf>
  </cellXfs>
  <cellStyles count="26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2" xfId="9"/>
    <cellStyle name="Обычный 2 2 2" xfId="10"/>
    <cellStyle name="Обычный 2 2_приложения поселениям на 2012" xfId="11"/>
    <cellStyle name="Обычный 2 3" xfId="12"/>
    <cellStyle name="Обычный 2 4" xfId="13"/>
    <cellStyle name="Обычный 2 5" xfId="14"/>
    <cellStyle name="Обычный 2 6" xfId="15"/>
    <cellStyle name="Обычный 2 7" xfId="16"/>
    <cellStyle name="Обычный 2 8" xfId="17"/>
    <cellStyle name="Обычный 2 9" xfId="18"/>
    <cellStyle name="Обычный 2_приложения поселениям на 2012" xfId="19"/>
    <cellStyle name="Обычный 3" xfId="20"/>
    <cellStyle name="Процентный 2" xfId="21"/>
    <cellStyle name="Процентный 3" xfId="22"/>
    <cellStyle name="Стиль 1" xfId="23"/>
    <cellStyle name="Финансовый 2" xfId="24"/>
    <cellStyle name="Финансовый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10" zoomScaleNormal="110" workbookViewId="0">
      <selection activeCell="F12" sqref="F12"/>
    </sheetView>
  </sheetViews>
  <sheetFormatPr defaultColWidth="9.140625" defaultRowHeight="12.75"/>
  <cols>
    <col min="1" max="1" width="25" style="1" customWidth="1"/>
    <col min="2" max="2" width="31.5703125" style="1" customWidth="1"/>
    <col min="3" max="5" width="14.5703125" style="1" customWidth="1"/>
    <col min="6" max="7" width="14.7109375" style="1" customWidth="1"/>
    <col min="8" max="8" width="32.140625" style="1" customWidth="1"/>
    <col min="9" max="9" width="32" style="1" customWidth="1"/>
    <col min="10" max="11" width="9.140625" style="1"/>
    <col min="12" max="12" width="11.85546875" style="1" bestFit="1" customWidth="1"/>
    <col min="13" max="16384" width="9.140625" style="1"/>
  </cols>
  <sheetData>
    <row r="1" spans="1:9" ht="15" customHeight="1">
      <c r="H1" s="34"/>
      <c r="I1" s="34"/>
    </row>
    <row r="2" spans="1:9" ht="12.75" customHeight="1"/>
    <row r="4" spans="1:9" ht="15.75" customHeight="1">
      <c r="A4" s="31" t="s">
        <v>12</v>
      </c>
      <c r="B4" s="31"/>
      <c r="C4" s="31"/>
      <c r="D4" s="31"/>
      <c r="E4" s="31"/>
      <c r="F4" s="31"/>
      <c r="G4" s="31"/>
      <c r="H4" s="31"/>
      <c r="I4" s="31"/>
    </row>
    <row r="5" spans="1:9" ht="15.6" customHeight="1">
      <c r="A5" s="31" t="s">
        <v>63</v>
      </c>
      <c r="B5" s="31"/>
      <c r="C5" s="31"/>
      <c r="D5" s="31"/>
      <c r="E5" s="31"/>
      <c r="F5" s="31"/>
      <c r="G5" s="31"/>
      <c r="H5" s="31"/>
      <c r="I5" s="31"/>
    </row>
    <row r="6" spans="1:9" ht="15.75">
      <c r="A6" s="2"/>
      <c r="B6" s="3"/>
      <c r="C6" s="2"/>
      <c r="D6" s="2"/>
      <c r="E6" s="4" t="s">
        <v>0</v>
      </c>
      <c r="F6" s="4"/>
      <c r="G6" s="4"/>
      <c r="H6" s="2"/>
      <c r="I6" s="2"/>
    </row>
    <row r="7" spans="1:9" ht="36" customHeight="1">
      <c r="A7" s="37" t="s">
        <v>1</v>
      </c>
      <c r="B7" s="37" t="s">
        <v>2</v>
      </c>
      <c r="C7" s="37" t="s">
        <v>3</v>
      </c>
      <c r="D7" s="37" t="s">
        <v>65</v>
      </c>
      <c r="E7" s="37" t="s">
        <v>4</v>
      </c>
      <c r="F7" s="37" t="s">
        <v>5</v>
      </c>
      <c r="G7" s="37"/>
      <c r="H7" s="37" t="s">
        <v>14</v>
      </c>
      <c r="I7" s="37" t="s">
        <v>66</v>
      </c>
    </row>
    <row r="8" spans="1:9" ht="57.75" customHeight="1">
      <c r="A8" s="37"/>
      <c r="B8" s="37"/>
      <c r="C8" s="37"/>
      <c r="D8" s="37"/>
      <c r="E8" s="37"/>
      <c r="F8" s="23" t="s">
        <v>15</v>
      </c>
      <c r="G8" s="30" t="s">
        <v>64</v>
      </c>
      <c r="H8" s="37"/>
      <c r="I8" s="37"/>
    </row>
    <row r="9" spans="1:9">
      <c r="A9" s="23">
        <v>1</v>
      </c>
      <c r="B9" s="23">
        <v>2</v>
      </c>
      <c r="C9" s="23">
        <v>3</v>
      </c>
      <c r="D9" s="23">
        <v>4</v>
      </c>
      <c r="E9" s="23">
        <v>4</v>
      </c>
      <c r="F9" s="23">
        <v>5</v>
      </c>
      <c r="G9" s="23">
        <v>7</v>
      </c>
      <c r="H9" s="23">
        <v>6</v>
      </c>
      <c r="I9" s="23">
        <v>9</v>
      </c>
    </row>
    <row r="10" spans="1:9" s="5" customFormat="1">
      <c r="A10" s="38" t="s">
        <v>16</v>
      </c>
      <c r="B10" s="38"/>
      <c r="C10" s="8">
        <f>C11+C16</f>
        <v>257151221.38999999</v>
      </c>
      <c r="D10" s="8">
        <f t="shared" ref="D10:E10" si="0">D11+D16</f>
        <v>188916001.11000001</v>
      </c>
      <c r="E10" s="8">
        <f t="shared" si="0"/>
        <v>176896907.64000002</v>
      </c>
      <c r="F10" s="16">
        <f t="shared" ref="F10:F11" si="1">E10/C10*100</f>
        <v>68.791004251819245</v>
      </c>
      <c r="G10" s="16">
        <f t="shared" ref="G10:G11" si="2">E10/D10*100</f>
        <v>93.637863706948963</v>
      </c>
      <c r="H10" s="9"/>
      <c r="I10" s="9"/>
    </row>
    <row r="11" spans="1:9" s="5" customFormat="1" ht="12.75" customHeight="1">
      <c r="A11" s="38" t="s">
        <v>17</v>
      </c>
      <c r="B11" s="38"/>
      <c r="C11" s="8">
        <f>SUM(C12:C15)</f>
        <v>167246405.03</v>
      </c>
      <c r="D11" s="8">
        <f>SUM(D12:D15)</f>
        <v>125759605.27000001</v>
      </c>
      <c r="E11" s="8">
        <f>SUM(E12:E15)</f>
        <v>131872812.49000001</v>
      </c>
      <c r="F11" s="16">
        <f t="shared" si="1"/>
        <v>78.849415308116903</v>
      </c>
      <c r="G11" s="16">
        <f t="shared" si="2"/>
        <v>104.86102608772923</v>
      </c>
      <c r="H11" s="9"/>
      <c r="I11" s="9"/>
    </row>
    <row r="12" spans="1:9" ht="30.6" customHeight="1">
      <c r="A12" s="21" t="s">
        <v>18</v>
      </c>
      <c r="B12" s="11" t="s">
        <v>19</v>
      </c>
      <c r="C12" s="12">
        <v>128593100</v>
      </c>
      <c r="D12" s="12">
        <v>93898383.140000001</v>
      </c>
      <c r="E12" s="12">
        <v>97886027.099999994</v>
      </c>
      <c r="F12" s="12">
        <f>E12/C12*100</f>
        <v>76.120746058692106</v>
      </c>
      <c r="G12" s="12">
        <f>E12/D12*100</f>
        <v>104.24676530804</v>
      </c>
      <c r="H12" s="17" t="s">
        <v>13</v>
      </c>
      <c r="I12" s="17" t="s">
        <v>13</v>
      </c>
    </row>
    <row r="13" spans="1:9" ht="30.6" customHeight="1">
      <c r="A13" s="21" t="s">
        <v>59</v>
      </c>
      <c r="B13" s="11" t="s">
        <v>60</v>
      </c>
      <c r="C13" s="12">
        <v>12205.03</v>
      </c>
      <c r="D13" s="12">
        <v>12205.03</v>
      </c>
      <c r="E13" s="12">
        <v>12205.03</v>
      </c>
      <c r="F13" s="12">
        <f>E13/C13*100</f>
        <v>100</v>
      </c>
      <c r="G13" s="12">
        <f>E13/D13*100</f>
        <v>100</v>
      </c>
      <c r="H13" s="17" t="s">
        <v>13</v>
      </c>
      <c r="I13" s="17" t="s">
        <v>13</v>
      </c>
    </row>
    <row r="14" spans="1:9" ht="164.25" customHeight="1">
      <c r="A14" s="30" t="s">
        <v>20</v>
      </c>
      <c r="B14" s="11" t="s">
        <v>21</v>
      </c>
      <c r="C14" s="12">
        <v>5451500</v>
      </c>
      <c r="D14" s="12">
        <v>3442611.64</v>
      </c>
      <c r="E14" s="12">
        <v>3745740.76</v>
      </c>
      <c r="F14" s="12">
        <f>E14/C14*100</f>
        <v>68.710277171420714</v>
      </c>
      <c r="G14" s="12">
        <f t="shared" ref="G14:G15" si="3">E14/D14*100</f>
        <v>108.80520812972094</v>
      </c>
      <c r="H14" s="17" t="s">
        <v>84</v>
      </c>
      <c r="I14" s="17" t="s">
        <v>13</v>
      </c>
    </row>
    <row r="15" spans="1:9" ht="150.6" customHeight="1">
      <c r="A15" s="30" t="s">
        <v>22</v>
      </c>
      <c r="B15" s="11" t="s">
        <v>23</v>
      </c>
      <c r="C15" s="12">
        <v>33189600</v>
      </c>
      <c r="D15" s="12">
        <v>28406405.460000001</v>
      </c>
      <c r="E15" s="12">
        <v>30228839.600000001</v>
      </c>
      <c r="F15" s="12">
        <f t="shared" ref="F15" si="4">E15/C15*100</f>
        <v>91.079252536939279</v>
      </c>
      <c r="G15" s="12">
        <f t="shared" si="3"/>
        <v>106.41557462300617</v>
      </c>
      <c r="H15" s="17" t="s">
        <v>13</v>
      </c>
      <c r="I15" s="17" t="s">
        <v>13</v>
      </c>
    </row>
    <row r="16" spans="1:9" s="5" customFormat="1">
      <c r="A16" s="38" t="s">
        <v>6</v>
      </c>
      <c r="B16" s="38"/>
      <c r="C16" s="8">
        <f>SUM(C17:C34)</f>
        <v>89904816.359999999</v>
      </c>
      <c r="D16" s="8">
        <f t="shared" ref="D16:E16" si="5">SUM(D17:D34)</f>
        <v>63156395.839999996</v>
      </c>
      <c r="E16" s="8">
        <f>SUM(E17:E34)</f>
        <v>45024095.149999999</v>
      </c>
      <c r="F16" s="16">
        <f t="shared" ref="F16:F38" si="6">E16/C16*100</f>
        <v>50.079736517911286</v>
      </c>
      <c r="G16" s="16">
        <f t="shared" ref="G16:G38" si="7">E16/D16*100</f>
        <v>71.289842542731137</v>
      </c>
      <c r="H16" s="9"/>
      <c r="I16" s="9"/>
    </row>
    <row r="17" spans="1:9" s="5" customFormat="1" ht="168" customHeight="1">
      <c r="A17" s="30" t="s">
        <v>62</v>
      </c>
      <c r="B17" s="22" t="s">
        <v>54</v>
      </c>
      <c r="C17" s="12">
        <v>10830000</v>
      </c>
      <c r="D17" s="12">
        <v>10830000</v>
      </c>
      <c r="E17" s="12">
        <v>10845987.109999999</v>
      </c>
      <c r="F17" s="12">
        <f t="shared" si="6"/>
        <v>100.14761874422899</v>
      </c>
      <c r="G17" s="12">
        <f t="shared" si="7"/>
        <v>100.14761874422899</v>
      </c>
      <c r="H17" s="17" t="s">
        <v>13</v>
      </c>
      <c r="I17" s="17" t="s">
        <v>13</v>
      </c>
    </row>
    <row r="18" spans="1:9" s="5" customFormat="1" ht="165" customHeight="1">
      <c r="A18" s="27" t="s">
        <v>47</v>
      </c>
      <c r="B18" s="22" t="s">
        <v>54</v>
      </c>
      <c r="C18" s="12">
        <v>43170000</v>
      </c>
      <c r="D18" s="12">
        <v>20895844.190000001</v>
      </c>
      <c r="E18" s="12">
        <v>19088773.050000001</v>
      </c>
      <c r="F18" s="12">
        <f>E18/C18*100</f>
        <v>44.217681375955529</v>
      </c>
      <c r="G18" s="29">
        <f t="shared" si="7"/>
        <v>91.352007013601295</v>
      </c>
      <c r="H18" s="35" t="s">
        <v>70</v>
      </c>
      <c r="I18" s="36"/>
    </row>
    <row r="19" spans="1:9" s="5" customFormat="1" ht="123.6" customHeight="1">
      <c r="A19" s="25" t="s">
        <v>25</v>
      </c>
      <c r="B19" s="10" t="s">
        <v>26</v>
      </c>
      <c r="C19" s="12">
        <v>244478.98</v>
      </c>
      <c r="D19" s="12">
        <v>134243.4</v>
      </c>
      <c r="E19" s="12">
        <v>165421.9</v>
      </c>
      <c r="F19" s="12">
        <f>E19/C19*100</f>
        <v>67.663035897810104</v>
      </c>
      <c r="G19" s="12">
        <f t="shared" ref="G19:G24" si="8">E19/D19*100</f>
        <v>123.22535037104245</v>
      </c>
      <c r="H19" s="20" t="s">
        <v>71</v>
      </c>
      <c r="I19" s="20" t="s">
        <v>72</v>
      </c>
    </row>
    <row r="20" spans="1:9" s="5" customFormat="1" ht="154.5" customHeight="1">
      <c r="A20" s="25" t="s">
        <v>27</v>
      </c>
      <c r="B20" s="10" t="s">
        <v>28</v>
      </c>
      <c r="C20" s="12">
        <v>1900000</v>
      </c>
      <c r="D20" s="12">
        <v>1399259.48</v>
      </c>
      <c r="E20" s="12">
        <v>1526892.14</v>
      </c>
      <c r="F20" s="12">
        <f t="shared" si="6"/>
        <v>80.362744210526316</v>
      </c>
      <c r="G20" s="12">
        <f t="shared" si="8"/>
        <v>109.12144329370561</v>
      </c>
      <c r="H20" s="35" t="s">
        <v>73</v>
      </c>
      <c r="I20" s="36"/>
    </row>
    <row r="21" spans="1:9" s="5" customFormat="1" ht="108.6" customHeight="1">
      <c r="A21" s="27" t="s">
        <v>48</v>
      </c>
      <c r="B21" s="22" t="s">
        <v>49</v>
      </c>
      <c r="C21" s="12">
        <v>102687.4</v>
      </c>
      <c r="D21" s="12">
        <v>102687.4</v>
      </c>
      <c r="E21" s="12">
        <v>102687.4</v>
      </c>
      <c r="F21" s="12">
        <f t="shared" ref="F21" si="9">E21/C21*100</f>
        <v>100</v>
      </c>
      <c r="G21" s="12">
        <f t="shared" ref="G21" si="10">E21/D21*100</f>
        <v>100</v>
      </c>
      <c r="H21" s="17" t="s">
        <v>13</v>
      </c>
      <c r="I21" s="17" t="s">
        <v>13</v>
      </c>
    </row>
    <row r="22" spans="1:9" s="5" customFormat="1" ht="126.75" customHeight="1">
      <c r="A22" s="25" t="s">
        <v>29</v>
      </c>
      <c r="B22" s="10" t="s">
        <v>30</v>
      </c>
      <c r="C22" s="12">
        <v>5700000</v>
      </c>
      <c r="D22" s="12">
        <v>4497031.26</v>
      </c>
      <c r="E22" s="12">
        <v>4949643.46</v>
      </c>
      <c r="F22" s="12">
        <f t="shared" si="6"/>
        <v>86.835850175438594</v>
      </c>
      <c r="G22" s="12">
        <f t="shared" si="8"/>
        <v>110.06468876536117</v>
      </c>
      <c r="H22" s="35" t="s">
        <v>74</v>
      </c>
      <c r="I22" s="36"/>
    </row>
    <row r="23" spans="1:9" s="5" customFormat="1" ht="131.25" customHeight="1">
      <c r="A23" s="25" t="s">
        <v>31</v>
      </c>
      <c r="B23" s="11" t="s">
        <v>32</v>
      </c>
      <c r="C23" s="12">
        <v>180000</v>
      </c>
      <c r="D23" s="12">
        <v>122536.86</v>
      </c>
      <c r="E23" s="12">
        <v>125161.02</v>
      </c>
      <c r="F23" s="12">
        <f t="shared" si="6"/>
        <v>69.533900000000003</v>
      </c>
      <c r="G23" s="12">
        <f t="shared" si="8"/>
        <v>102.14152704745332</v>
      </c>
      <c r="H23" s="20" t="s">
        <v>75</v>
      </c>
      <c r="I23" s="17" t="s">
        <v>13</v>
      </c>
    </row>
    <row r="24" spans="1:9" s="5" customFormat="1" ht="132" customHeight="1">
      <c r="A24" s="25" t="s">
        <v>33</v>
      </c>
      <c r="B24" s="11" t="s">
        <v>34</v>
      </c>
      <c r="C24" s="12">
        <v>470500</v>
      </c>
      <c r="D24" s="12">
        <v>346012.47</v>
      </c>
      <c r="E24" s="12">
        <v>330012.46999999997</v>
      </c>
      <c r="F24" s="12">
        <f t="shared" si="6"/>
        <v>70.140801275239113</v>
      </c>
      <c r="G24" s="12">
        <f t="shared" si="8"/>
        <v>95.375889198444213</v>
      </c>
      <c r="H24" s="17" t="s">
        <v>13</v>
      </c>
      <c r="I24" s="17" t="s">
        <v>13</v>
      </c>
    </row>
    <row r="25" spans="1:9" s="5" customFormat="1" ht="123.6" customHeight="1">
      <c r="A25" s="25" t="s">
        <v>35</v>
      </c>
      <c r="B25" s="11" t="s">
        <v>36</v>
      </c>
      <c r="C25" s="12">
        <v>2487241.65</v>
      </c>
      <c r="D25" s="12">
        <v>0</v>
      </c>
      <c r="E25" s="12">
        <v>694800</v>
      </c>
      <c r="F25" s="12">
        <f t="shared" si="6"/>
        <v>27.934559555160231</v>
      </c>
      <c r="G25" s="12" t="s">
        <v>24</v>
      </c>
      <c r="H25" s="35" t="s">
        <v>76</v>
      </c>
      <c r="I25" s="36"/>
    </row>
    <row r="26" spans="1:9" s="5" customFormat="1" ht="145.9" customHeight="1">
      <c r="A26" s="27" t="s">
        <v>50</v>
      </c>
      <c r="B26" s="13" t="s">
        <v>51</v>
      </c>
      <c r="C26" s="12">
        <v>16895681.93</v>
      </c>
      <c r="D26" s="12">
        <v>16895681.93</v>
      </c>
      <c r="E26" s="12">
        <v>0</v>
      </c>
      <c r="F26" s="12">
        <f>E26/C26*100</f>
        <v>0</v>
      </c>
      <c r="G26" s="12">
        <v>0</v>
      </c>
      <c r="H26" s="35" t="s">
        <v>77</v>
      </c>
      <c r="I26" s="36"/>
    </row>
    <row r="27" spans="1:9" s="5" customFormat="1" ht="109.5" customHeight="1">
      <c r="A27" s="30" t="s">
        <v>61</v>
      </c>
      <c r="B27" s="11" t="s">
        <v>53</v>
      </c>
      <c r="C27" s="12">
        <v>6829382.46</v>
      </c>
      <c r="D27" s="12">
        <v>6829382.46</v>
      </c>
      <c r="E27" s="12">
        <v>6829382.46</v>
      </c>
      <c r="F27" s="12">
        <f t="shared" ref="F27" si="11">E27/C27*100</f>
        <v>100</v>
      </c>
      <c r="G27" s="12">
        <f t="shared" ref="G27" si="12">E27/D27*100</f>
        <v>100</v>
      </c>
      <c r="H27" s="39" t="s">
        <v>13</v>
      </c>
      <c r="I27" s="40" t="s">
        <v>13</v>
      </c>
    </row>
    <row r="28" spans="1:9" s="5" customFormat="1" ht="124.9" customHeight="1">
      <c r="A28" s="27" t="s">
        <v>52</v>
      </c>
      <c r="B28" s="11" t="s">
        <v>53</v>
      </c>
      <c r="C28" s="12">
        <v>104602.89</v>
      </c>
      <c r="D28" s="12">
        <v>113475.34</v>
      </c>
      <c r="E28" s="12">
        <v>161570.5</v>
      </c>
      <c r="F28" s="12">
        <f t="shared" ref="F28" si="13">E28/C28*100</f>
        <v>154.46083755429703</v>
      </c>
      <c r="G28" s="12">
        <f t="shared" ref="G28" si="14">E28/D28*100</f>
        <v>142.38379898222823</v>
      </c>
      <c r="H28" s="32" t="s">
        <v>78</v>
      </c>
      <c r="I28" s="33"/>
    </row>
    <row r="29" spans="1:9" s="5" customFormat="1" ht="96" customHeight="1">
      <c r="A29" s="25" t="s">
        <v>37</v>
      </c>
      <c r="B29" s="11" t="s">
        <v>38</v>
      </c>
      <c r="C29" s="12">
        <v>955752.28</v>
      </c>
      <c r="D29" s="12">
        <v>955752.28</v>
      </c>
      <c r="E29" s="12">
        <v>99752.28</v>
      </c>
      <c r="F29" s="12">
        <f t="shared" ref="F29:F30" si="15">E29/C29*100</f>
        <v>10.437043372786931</v>
      </c>
      <c r="G29" s="12">
        <f t="shared" ref="G29:G30" si="16">E29/D29*100</f>
        <v>10.437043372786931</v>
      </c>
      <c r="H29" s="35" t="s">
        <v>79</v>
      </c>
      <c r="I29" s="36"/>
    </row>
    <row r="30" spans="1:9" s="5" customFormat="1" ht="100.15" customHeight="1">
      <c r="A30" s="25" t="s">
        <v>39</v>
      </c>
      <c r="B30" s="11" t="s">
        <v>40</v>
      </c>
      <c r="C30" s="12">
        <v>8754.8700000000008</v>
      </c>
      <c r="D30" s="12">
        <v>8754.8700000000008</v>
      </c>
      <c r="E30" s="29">
        <v>8754.8700000000008</v>
      </c>
      <c r="F30" s="29">
        <f t="shared" si="15"/>
        <v>100</v>
      </c>
      <c r="G30" s="12">
        <f t="shared" si="16"/>
        <v>100</v>
      </c>
      <c r="H30" s="17" t="s">
        <v>13</v>
      </c>
      <c r="I30" s="17" t="s">
        <v>13</v>
      </c>
    </row>
    <row r="31" spans="1:9" s="5" customFormat="1" ht="100.15" customHeight="1">
      <c r="A31" s="30" t="s">
        <v>67</v>
      </c>
      <c r="B31" s="11" t="s">
        <v>69</v>
      </c>
      <c r="C31" s="12">
        <v>3000</v>
      </c>
      <c r="D31" s="12">
        <v>3000</v>
      </c>
      <c r="E31" s="29">
        <v>3000</v>
      </c>
      <c r="F31" s="29">
        <f t="shared" ref="F31" si="17">E31/C31*100</f>
        <v>100</v>
      </c>
      <c r="G31" s="12">
        <f t="shared" ref="G31" si="18">E31/D31*100</f>
        <v>100</v>
      </c>
      <c r="H31" s="17" t="s">
        <v>13</v>
      </c>
      <c r="I31" s="17" t="s">
        <v>13</v>
      </c>
    </row>
    <row r="32" spans="1:9" s="5" customFormat="1" ht="100.15" customHeight="1">
      <c r="A32" s="30" t="s">
        <v>68</v>
      </c>
      <c r="B32" s="11" t="s">
        <v>69</v>
      </c>
      <c r="C32" s="12">
        <v>0</v>
      </c>
      <c r="D32" s="12">
        <v>0</v>
      </c>
      <c r="E32" s="29">
        <v>20000</v>
      </c>
      <c r="F32" s="29" t="s">
        <v>24</v>
      </c>
      <c r="G32" s="12" t="s">
        <v>24</v>
      </c>
      <c r="H32" s="35" t="s">
        <v>83</v>
      </c>
      <c r="I32" s="36"/>
    </row>
    <row r="33" spans="1:15" s="5" customFormat="1" ht="111.75" customHeight="1">
      <c r="A33" s="25" t="s">
        <v>41</v>
      </c>
      <c r="B33" s="11" t="s">
        <v>42</v>
      </c>
      <c r="C33" s="12">
        <v>22733.9</v>
      </c>
      <c r="D33" s="12">
        <v>22733.9</v>
      </c>
      <c r="E33" s="12">
        <v>70510.63</v>
      </c>
      <c r="F33" s="12">
        <f t="shared" si="6"/>
        <v>310.1563304140513</v>
      </c>
      <c r="G33" s="12">
        <f t="shared" si="7"/>
        <v>310.1563304140513</v>
      </c>
      <c r="H33" s="35" t="s">
        <v>80</v>
      </c>
      <c r="I33" s="36"/>
    </row>
    <row r="34" spans="1:15" s="5" customFormat="1" ht="85.5" customHeight="1">
      <c r="A34" s="28" t="s">
        <v>43</v>
      </c>
      <c r="B34" s="11" t="s">
        <v>44</v>
      </c>
      <c r="C34" s="12">
        <v>0</v>
      </c>
      <c r="D34" s="12">
        <v>0</v>
      </c>
      <c r="E34" s="12">
        <v>1745.86</v>
      </c>
      <c r="F34" s="26" t="s">
        <v>24</v>
      </c>
      <c r="G34" s="26" t="s">
        <v>24</v>
      </c>
      <c r="H34" s="32" t="s">
        <v>81</v>
      </c>
      <c r="I34" s="33"/>
      <c r="J34" s="18"/>
      <c r="K34" s="18"/>
      <c r="L34" s="18"/>
      <c r="M34" s="18"/>
      <c r="N34" s="18"/>
      <c r="O34" s="19"/>
    </row>
    <row r="35" spans="1:15" s="5" customFormat="1" ht="30" customHeight="1">
      <c r="A35" s="6" t="s">
        <v>7</v>
      </c>
      <c r="B35" s="24" t="s">
        <v>8</v>
      </c>
      <c r="C35" s="8">
        <f>C36+C37+C38</f>
        <v>260415025.09</v>
      </c>
      <c r="D35" s="8">
        <f>D36+D37+D38</f>
        <v>204073145.81999999</v>
      </c>
      <c r="E35" s="8">
        <f>E36+E37+E38</f>
        <v>198017905.55000001</v>
      </c>
      <c r="F35" s="8">
        <f t="shared" ref="F35:G35" si="19">F38</f>
        <v>100</v>
      </c>
      <c r="G35" s="8">
        <f t="shared" si="19"/>
        <v>100</v>
      </c>
      <c r="H35" s="7" t="s">
        <v>13</v>
      </c>
      <c r="I35" s="7" t="s">
        <v>13</v>
      </c>
    </row>
    <row r="36" spans="1:15" ht="38.25" customHeight="1">
      <c r="A36" s="30" t="s">
        <v>9</v>
      </c>
      <c r="B36" s="14" t="s">
        <v>10</v>
      </c>
      <c r="C36" s="12">
        <v>260715213.21000001</v>
      </c>
      <c r="D36" s="12">
        <v>204344185.19999999</v>
      </c>
      <c r="E36" s="12">
        <v>198288944.93000001</v>
      </c>
      <c r="F36" s="12">
        <f t="shared" si="6"/>
        <v>76.05576310204917</v>
      </c>
      <c r="G36" s="12">
        <f t="shared" si="7"/>
        <v>97.036744518042696</v>
      </c>
      <c r="H36" s="7" t="s">
        <v>13</v>
      </c>
      <c r="I36" s="7" t="s">
        <v>13</v>
      </c>
    </row>
    <row r="37" spans="1:15" ht="129" customHeight="1">
      <c r="A37" s="15" t="s">
        <v>55</v>
      </c>
      <c r="B37" s="11" t="s">
        <v>56</v>
      </c>
      <c r="C37" s="12">
        <v>0</v>
      </c>
      <c r="D37" s="12">
        <v>29148.74</v>
      </c>
      <c r="E37" s="12">
        <v>29148.74</v>
      </c>
      <c r="F37" s="12" t="s">
        <v>24</v>
      </c>
      <c r="G37" s="12">
        <f t="shared" ref="G37" si="20">E37/D37*100</f>
        <v>100</v>
      </c>
      <c r="H37" s="41" t="s">
        <v>82</v>
      </c>
      <c r="I37" s="17" t="s">
        <v>13</v>
      </c>
    </row>
    <row r="38" spans="1:15" ht="94.5" customHeight="1">
      <c r="A38" s="15" t="s">
        <v>45</v>
      </c>
      <c r="B38" s="11" t="s">
        <v>46</v>
      </c>
      <c r="C38" s="12">
        <v>-300188.12</v>
      </c>
      <c r="D38" s="12">
        <v>-300188.12</v>
      </c>
      <c r="E38" s="12">
        <v>-300188.12</v>
      </c>
      <c r="F38" s="12">
        <f t="shared" si="6"/>
        <v>100</v>
      </c>
      <c r="G38" s="12">
        <f t="shared" si="7"/>
        <v>100</v>
      </c>
      <c r="H38" s="7" t="s">
        <v>13</v>
      </c>
      <c r="I38" s="7" t="s">
        <v>13</v>
      </c>
    </row>
    <row r="39" spans="1:15" s="5" customFormat="1" ht="13.5" customHeight="1">
      <c r="A39" s="24" t="s">
        <v>11</v>
      </c>
      <c r="B39" s="24"/>
      <c r="C39" s="8">
        <f>C10+C35</f>
        <v>517566246.48000002</v>
      </c>
      <c r="D39" s="8">
        <f>D10+D35</f>
        <v>392989146.93000001</v>
      </c>
      <c r="E39" s="8">
        <f>E10+E35</f>
        <v>374914813.19000006</v>
      </c>
      <c r="F39" s="16">
        <f t="shared" ref="F39" si="21">E39/C39*100</f>
        <v>72.438033921226292</v>
      </c>
      <c r="G39" s="16">
        <f t="shared" ref="G39" si="22">E39/D39*100</f>
        <v>95.40080587945107</v>
      </c>
      <c r="H39" s="9"/>
      <c r="I39" s="9"/>
    </row>
    <row r="41" spans="1:15" ht="13.9" customHeight="1">
      <c r="A41" s="34" t="s">
        <v>57</v>
      </c>
      <c r="B41" s="34"/>
    </row>
    <row r="42" spans="1:15" ht="12.6" customHeight="1">
      <c r="A42" s="1" t="s">
        <v>58</v>
      </c>
    </row>
  </sheetData>
  <mergeCells count="25">
    <mergeCell ref="A41:B41"/>
    <mergeCell ref="F7:G7"/>
    <mergeCell ref="A10:B10"/>
    <mergeCell ref="A11:B11"/>
    <mergeCell ref="A16:B16"/>
    <mergeCell ref="I7:I8"/>
    <mergeCell ref="H34:I34"/>
    <mergeCell ref="H18:I18"/>
    <mergeCell ref="H20:I20"/>
    <mergeCell ref="H22:I22"/>
    <mergeCell ref="H29:I29"/>
    <mergeCell ref="H33:I33"/>
    <mergeCell ref="H32:I32"/>
    <mergeCell ref="H28:I28"/>
    <mergeCell ref="H26:I26"/>
    <mergeCell ref="A7:A8"/>
    <mergeCell ref="B7:B8"/>
    <mergeCell ref="C7:C8"/>
    <mergeCell ref="E7:E8"/>
    <mergeCell ref="H7:H8"/>
    <mergeCell ref="D7:D8"/>
    <mergeCell ref="A4:I4"/>
    <mergeCell ref="A5:I5"/>
    <mergeCell ref="H1:I1"/>
    <mergeCell ref="H25:I25"/>
  </mergeCells>
  <phoneticPr fontId="11" type="noConversion"/>
  <printOptions horizontalCentered="1"/>
  <pageMargins left="0.19685039370078741" right="0.19685039370078741" top="0.78740157480314965" bottom="0.39370078740157483" header="0.51181102362204722" footer="0.51181102362204722"/>
  <pageSetup paperSize="9" scale="7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8 8-е число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2015-10-23T05:08:04Z</dcterms:modified>
</cp:coreProperties>
</file>